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4295" windowHeight="12330" tabRatio="729" activeTab="2"/>
  </bookViews>
  <sheets>
    <sheet name="Étlap" sheetId="1" r:id="rId1"/>
    <sheet name="Megrendelőlap" sheetId="2" r:id="rId2"/>
    <sheet name="Árak" sheetId="3" r:id="rId3"/>
  </sheets>
  <definedNames>
    <definedName name="_xlnm.Print_Titles" localSheetId="0">'Étlap'!$1:$2</definedName>
    <definedName name="_xlnm.Print_Area" localSheetId="2">'Árak'!$A$1:$J$81</definedName>
    <definedName name="_xlnm.Print_Area" localSheetId="0">'Étlap'!$A$1:$M$71</definedName>
    <definedName name="_xlnm.Print_Area" localSheetId="1">'Megrendelőlap'!$A$1:$N$75</definedName>
  </definedNames>
  <calcPr fullCalcOnLoad="1"/>
</workbook>
</file>

<file path=xl/sharedStrings.xml><?xml version="1.0" encoding="utf-8"?>
<sst xmlns="http://schemas.openxmlformats.org/spreadsheetml/2006/main" count="1235" uniqueCount="589">
  <si>
    <t>RE1</t>
  </si>
  <si>
    <t>Reggeli</t>
  </si>
  <si>
    <t>RE2</t>
  </si>
  <si>
    <t>A1</t>
  </si>
  <si>
    <t>Levesek</t>
  </si>
  <si>
    <t>A2</t>
  </si>
  <si>
    <t>A3</t>
  </si>
  <si>
    <t>B</t>
  </si>
  <si>
    <t>Húsos levesek</t>
  </si>
  <si>
    <t>C</t>
  </si>
  <si>
    <t>Kedvencek</t>
  </si>
  <si>
    <t>D</t>
  </si>
  <si>
    <t>Hidegkonyhai készitmények</t>
  </si>
  <si>
    <t>E</t>
  </si>
  <si>
    <t>Főzelékek és könnyű zöldségételek</t>
  </si>
  <si>
    <t>1. Sertéspörkölt</t>
  </si>
  <si>
    <t>F</t>
  </si>
  <si>
    <t>Főzelékek</t>
  </si>
  <si>
    <t>2. Kis bécsi szelet</t>
  </si>
  <si>
    <t>G</t>
  </si>
  <si>
    <t>Tészták</t>
  </si>
  <si>
    <t>H1</t>
  </si>
  <si>
    <t>Húsos tészták</t>
  </si>
  <si>
    <t>H2</t>
  </si>
  <si>
    <t>I</t>
  </si>
  <si>
    <t>Főétel</t>
  </si>
  <si>
    <t>J</t>
  </si>
  <si>
    <t>K</t>
  </si>
  <si>
    <t>L</t>
  </si>
  <si>
    <t>M</t>
  </si>
  <si>
    <t>N</t>
  </si>
  <si>
    <t>O</t>
  </si>
  <si>
    <t>Ínyencségek 
Laci bácsitól</t>
  </si>
  <si>
    <t>O3</t>
  </si>
  <si>
    <t>PN</t>
  </si>
  <si>
    <t>P</t>
  </si>
  <si>
    <t>info@teletal.hu</t>
  </si>
  <si>
    <t>Q</t>
  </si>
  <si>
    <t>R</t>
  </si>
  <si>
    <t>S</t>
  </si>
  <si>
    <t>Desszert</t>
  </si>
  <si>
    <t>T</t>
  </si>
  <si>
    <t>Sütemények</t>
  </si>
  <si>
    <t>U</t>
  </si>
  <si>
    <t>V</t>
  </si>
  <si>
    <t>Savanyúság</t>
  </si>
  <si>
    <t>W</t>
  </si>
  <si>
    <t>Csalamádé</t>
  </si>
  <si>
    <t>X</t>
  </si>
  <si>
    <t>Kenyér</t>
  </si>
  <si>
    <t>Kenyércipó</t>
  </si>
  <si>
    <t>P1</t>
  </si>
  <si>
    <t>Leves</t>
  </si>
  <si>
    <t>P2</t>
  </si>
  <si>
    <t>P3</t>
  </si>
  <si>
    <t>P4</t>
  </si>
  <si>
    <t>P5</t>
  </si>
  <si>
    <t>Z1</t>
  </si>
  <si>
    <t>Fitness és alakbarát</t>
  </si>
  <si>
    <t>Z2</t>
  </si>
  <si>
    <t>Friss saláták</t>
  </si>
  <si>
    <t>www.teletal.hu</t>
  </si>
  <si>
    <t>Z3</t>
  </si>
  <si>
    <t>Testsúly-csökkentő</t>
  </si>
  <si>
    <t>Z4</t>
  </si>
  <si>
    <t>Balázsfitness</t>
  </si>
  <si>
    <t>Z5</t>
  </si>
  <si>
    <t>Z6</t>
  </si>
  <si>
    <t>Cukorbetegek részére</t>
  </si>
  <si>
    <t>Z7</t>
  </si>
  <si>
    <t>Vegetáriánus</t>
  </si>
  <si>
    <t>Z8</t>
  </si>
  <si>
    <t>Kismama ételek</t>
  </si>
  <si>
    <t>Z9</t>
  </si>
  <si>
    <t>Z10</t>
  </si>
  <si>
    <t>Dia desszert</t>
  </si>
  <si>
    <t>Z11</t>
  </si>
  <si>
    <t>Ebéd</t>
  </si>
  <si>
    <t>Uzsonna</t>
  </si>
  <si>
    <t>Vacsora</t>
  </si>
  <si>
    <t>Megrendelőlap</t>
  </si>
  <si>
    <t>Hétfő</t>
  </si>
  <si>
    <t>Kedd</t>
  </si>
  <si>
    <t>Szerda</t>
  </si>
  <si>
    <t>Csütörtök</t>
  </si>
  <si>
    <t>Péntek</t>
  </si>
  <si>
    <t>Szombat</t>
  </si>
  <si>
    <t>Vasárnap</t>
  </si>
  <si>
    <t>E1</t>
  </si>
  <si>
    <t>E2</t>
  </si>
  <si>
    <t>F1</t>
  </si>
  <si>
    <t>F2</t>
  </si>
  <si>
    <t>K1</t>
  </si>
  <si>
    <t>K2</t>
  </si>
  <si>
    <t>L1</t>
  </si>
  <si>
    <t>L2</t>
  </si>
  <si>
    <t>M1</t>
  </si>
  <si>
    <t>M2</t>
  </si>
  <si>
    <t>O1</t>
  </si>
  <si>
    <t>Ínyencségek Laci bácsitól</t>
  </si>
  <si>
    <t>O2</t>
  </si>
  <si>
    <t>Pn</t>
  </si>
  <si>
    <t>Dia Desszert</t>
  </si>
  <si>
    <t>Név:</t>
  </si>
  <si>
    <t>Szállítási cím:</t>
  </si>
  <si>
    <t>Számlázási cím:</t>
  </si>
  <si>
    <t>Telefon:</t>
  </si>
  <si>
    <t>Mobiltelefon:</t>
  </si>
  <si>
    <t>Összeg:</t>
  </si>
  <si>
    <t>1. Vajas galuska</t>
  </si>
  <si>
    <t>Uborkasaláta</t>
  </si>
  <si>
    <t>Office menü</t>
  </si>
  <si>
    <t>Extra menü</t>
  </si>
  <si>
    <t xml:space="preserve">Menü </t>
  </si>
  <si>
    <t>Menü</t>
  </si>
  <si>
    <t>Pizzás csiga</t>
  </si>
  <si>
    <t>Ízes levél</t>
  </si>
  <si>
    <t>Kiskalács</t>
  </si>
  <si>
    <t>Csokis croissant</t>
  </si>
  <si>
    <t>Almás párna</t>
  </si>
  <si>
    <t>Csokis-meggyes párna</t>
  </si>
  <si>
    <t>Áfonyakrémleves *</t>
  </si>
  <si>
    <t>Fehérbabfőzelék</t>
  </si>
  <si>
    <t>Sóskafőzelék, főtt burgonya</t>
  </si>
  <si>
    <t>2. Főtt marha</t>
  </si>
  <si>
    <t>Zöldborsófőzelék</t>
  </si>
  <si>
    <t>Finomfőzelék</t>
  </si>
  <si>
    <t>Tökfőzelék</t>
  </si>
  <si>
    <t>1. Kis bécsi szelet</t>
  </si>
  <si>
    <t>2. Vagdalt</t>
  </si>
  <si>
    <t>Baconos juhtúrós sztrapacska</t>
  </si>
  <si>
    <t>Vörösboros, gombás marhapörkölt</t>
  </si>
  <si>
    <t>Sült oldalas</t>
  </si>
  <si>
    <t>Rántott pulykamell</t>
  </si>
  <si>
    <t>Sokmagvas rántott csirkemell (szezámmag, napraforgómag, mandula, tökmag)</t>
  </si>
  <si>
    <t>Bécsi szelet</t>
  </si>
  <si>
    <t>1. Vajas burgonya</t>
  </si>
  <si>
    <t>1. Francia burgonyapüré</t>
  </si>
  <si>
    <t>2. Kukoricás jázmin rizs</t>
  </si>
  <si>
    <t>2. Zöldséges rizs</t>
  </si>
  <si>
    <t>Füstölt tarjával, sajttal töltött rántott sertésborda</t>
  </si>
  <si>
    <t>Grillezett csirkemell tárkonyos joghurttal</t>
  </si>
  <si>
    <t>Budapest sertésszelet</t>
  </si>
  <si>
    <t>1. Vajas-petrezselymes burgonya</t>
  </si>
  <si>
    <t>Sajtos, baconos bundában sült csirkemell</t>
  </si>
  <si>
    <t>1. Tavaszi jázmin rizs</t>
  </si>
  <si>
    <t>2. Rizi-bizi</t>
  </si>
  <si>
    <t xml:space="preserve">Zöldségleves masnitésztával, Finomfőzelék, sült virsli </t>
  </si>
  <si>
    <t>Magyaros gombaleves, Tökfőzelék, vagdalt</t>
  </si>
  <si>
    <t>Zöldségleves masnitésztával,  Finomfőzelék, sült virsli</t>
  </si>
  <si>
    <t>Dobszelet</t>
  </si>
  <si>
    <t>Paprikás uborkasaláta (enyhén csípős)</t>
  </si>
  <si>
    <t>Vadas marhatokány (hátszínből)</t>
  </si>
  <si>
    <t>Lencseleves, Eszterházy pulykatokány, jázmin rizs</t>
  </si>
  <si>
    <t>Holland sajtleves (eredeti gouda sajtból tejszínnel főzött bársonyos, fűszeres krémleves), pirított kenyérkocka *</t>
  </si>
  <si>
    <t>2. Zsemlegombóc</t>
  </si>
  <si>
    <t>* jelölésű ételeinket vegetáriánusok
is fogyaszthatják</t>
  </si>
  <si>
    <t>ZX</t>
  </si>
  <si>
    <t>Búzacsírás teljes kiörlésű cipó</t>
  </si>
  <si>
    <t xml:space="preserve">1. Country burgonya </t>
  </si>
  <si>
    <t xml:space="preserve">Magyaros gombaleves * 
</t>
  </si>
  <si>
    <t xml:space="preserve">Lencseleves * </t>
  </si>
  <si>
    <t xml:space="preserve">Erőleves cérnametélttel </t>
  </si>
  <si>
    <t xml:space="preserve">Erdei gyümölcsleves * </t>
  </si>
  <si>
    <t xml:space="preserve">Brokkolikrémleves, pirított kenyérkockával * </t>
  </si>
  <si>
    <t xml:space="preserve">Natúr csirkemell csíkok franciasalátával (majonéz, burgonya, zöldborsó, sárgarépa, alma, uborka) </t>
  </si>
  <si>
    <t>1. Főtt tojás (2 db)*</t>
  </si>
  <si>
    <t xml:space="preserve">1. Sertéspörkölt 
</t>
  </si>
  <si>
    <t>1. Grillezett csirkemell csíkok</t>
  </si>
  <si>
    <t xml:space="preserve">2. Roston csirkefalatok </t>
  </si>
  <si>
    <t>2. Pritaminpaprikás jázmin rizs</t>
  </si>
  <si>
    <t xml:space="preserve">Házi csirke nugget's, pünkösdi saláta (jégsaláta, uborka, alma, pritaminpaprika, sajt snidling), zöldfűszeres joghurtmártás </t>
  </si>
  <si>
    <t xml:space="preserve">Szeletben sült csirkemell zöldségkrém mártásban, rizi-bizi </t>
  </si>
  <si>
    <t xml:space="preserve">Sajtban forgatott, kemencében sült csirkemell csíkok, sombrero zöldségkeverék (vörösbab, zöldbab, kukorica, sárgarépa, zeller, zsenge zöldborsó, sárga- és pirospaprika) </t>
  </si>
  <si>
    <t xml:space="preserve">Erdei gyümölcsleves, Szeletben sült csirkemell zöldségkrém mártásban, rizi-bizi </t>
  </si>
  <si>
    <t xml:space="preserve">Citromos tejszínmártásban sült csirkemell, tepsis sült zöldségek </t>
  </si>
  <si>
    <t xml:space="preserve">1. Spagetti </t>
  </si>
  <si>
    <t xml:space="preserve">Csirkemell ropogós, ezersziget öntet, mediterrán saláta (jégsaláta, paradicsom, uborka, paprika, lilahagyma) </t>
  </si>
  <si>
    <t>Füstöltsajttal ropogósra sütött pulykamell, fűszervajas párolt zöldségek</t>
  </si>
  <si>
    <t>Cézár-saláta (jégsaláta, csirkehús, paradicsom, uborka, olívaolaj öntettel, reszelt sajttal, pirított kenyérkocka, tartármártás)</t>
  </si>
  <si>
    <t>Színes rákragu, olívás barnarizs</t>
  </si>
  <si>
    <t xml:space="preserve">Gyulai székelykáposzta (kolbásszal) </t>
  </si>
  <si>
    <t>Rántott sajtgolyók, párolt rizs, áfonyaöntet *</t>
  </si>
  <si>
    <t xml:space="preserve">Sült hekk paprikás lisztben forgatva, zöldborsós jázmin rizs </t>
  </si>
  <si>
    <t>Almapaprika, édesítőszerekkel</t>
  </si>
  <si>
    <t>Tavaszi vegyes vágott, édesítőszerekkel</t>
  </si>
  <si>
    <t>Káposztasaláta, édesítőszerekkel</t>
  </si>
  <si>
    <t>Fokhagymás sült pulykacomb, pikáns párolt lilakáposzta, édesítőszerekkel</t>
  </si>
  <si>
    <t xml:space="preserve">Bankár saláta (prágai sonka, ananász, tojás, sajt, kukorica, majonézes) </t>
  </si>
  <si>
    <r>
      <rPr>
        <b/>
        <sz val="10"/>
        <color indexed="10"/>
        <rFont val="Arial CE"/>
        <family val="0"/>
      </rPr>
      <t>(TF)</t>
    </r>
    <r>
      <rPr>
        <b/>
        <sz val="10"/>
        <rFont val="Arial CE"/>
        <family val="2"/>
      </rPr>
      <t xml:space="preserve"> Tejfehérjét tartalmaz (paleo ételeinknél)</t>
    </r>
  </si>
  <si>
    <t>TVE1</t>
  </si>
  <si>
    <t>TV2</t>
  </si>
  <si>
    <t>TV3</t>
  </si>
  <si>
    <t>TV4</t>
  </si>
  <si>
    <t>TVE5</t>
  </si>
  <si>
    <t>TVE6</t>
  </si>
  <si>
    <t>Nyugdíjas</t>
  </si>
  <si>
    <t>Balázsfit</t>
  </si>
  <si>
    <t>SPEED menü</t>
  </si>
  <si>
    <t>Búzacsírás teljes kiőrlésű cipó</t>
  </si>
  <si>
    <t>Vega-vegán leves</t>
  </si>
  <si>
    <t>Vegetáriánus ételek</t>
  </si>
  <si>
    <t>Vegán ételek</t>
  </si>
  <si>
    <t>A TVE sorok kínálatát a vega és vegán életmód követői egyaránt fogyaszthatják.</t>
  </si>
  <si>
    <t>Bakonyi rakott tészta (csiperkés csirkemellpaprikással rétegezve, füstölt sajttal összesütve)</t>
  </si>
  <si>
    <t>Citromos tejfölben sült harcsa</t>
  </si>
  <si>
    <t>1. Vele sült burgonya</t>
  </si>
  <si>
    <t>2. Petrezselymes jázmin rizs</t>
  </si>
  <si>
    <t>Extra fejes saláta (fejes saláta, jégsaláta, sonka, uborka, tojás, reszelt sajt, amerikai mustármártás)</t>
  </si>
  <si>
    <t>Tejfölös, gombás karfiolleves *</t>
  </si>
  <si>
    <t>Pármai spagetti (tejszínes, sonkás, baconos, reszelt sajt)</t>
  </si>
  <si>
    <t>2. Tejszínes, tepsis burgonya</t>
  </si>
  <si>
    <t>ZR1</t>
  </si>
  <si>
    <t>ZR2</t>
  </si>
  <si>
    <t>ZR3</t>
  </si>
  <si>
    <t>ZR4</t>
  </si>
  <si>
    <t>ZR5</t>
  </si>
  <si>
    <t>ZR6</t>
  </si>
  <si>
    <t>ZR7</t>
  </si>
  <si>
    <t>ZR8</t>
  </si>
  <si>
    <t>NF1</t>
  </si>
  <si>
    <t>NF2</t>
  </si>
  <si>
    <t>NF3</t>
  </si>
  <si>
    <t>NF4</t>
  </si>
  <si>
    <t>NF5</t>
  </si>
  <si>
    <t>NF6</t>
  </si>
  <si>
    <t>NF7</t>
  </si>
  <si>
    <t>leves</t>
  </si>
  <si>
    <t>főétel</t>
  </si>
  <si>
    <t>menü</t>
  </si>
  <si>
    <t>NF8</t>
  </si>
  <si>
    <t>Magyaros zöldborsóleves, édesítőszerekkel *</t>
  </si>
  <si>
    <t>Zöldbabfőzelék, sertéspörkölt, édesítőszerekkel</t>
  </si>
  <si>
    <t>Brownie, édesítőszerrel</t>
  </si>
  <si>
    <t>Tejszínes mangóleves, édesítőszerekkel *</t>
  </si>
  <si>
    <t>Pulykapörkölt, édesítőszerekkel, szarvacska tészta</t>
  </si>
  <si>
    <t>Rántott sajt, vegyes köret, áfonyaszósz, édesítőszerekkel *</t>
  </si>
  <si>
    <t>Tejszínes, tárkonyos csirkeraguleves</t>
  </si>
  <si>
    <t>Olaszos rakott karfiol (sonkás, sajtos, baconos, bazsalikomos), paradicsomkarikákkal összesütve</t>
  </si>
  <si>
    <t>Pulykamell szeletek  fűszeres, baconos raguval, lyoni hagymával, jázmin rizs</t>
  </si>
  <si>
    <t>Húsos rakott zöldbab</t>
  </si>
  <si>
    <t>Pékáru</t>
  </si>
  <si>
    <t>SU1</t>
  </si>
  <si>
    <t>SU2</t>
  </si>
  <si>
    <t>Suliidő menü 1</t>
  </si>
  <si>
    <t>Suliidő menü 2</t>
  </si>
  <si>
    <t>Z12</t>
  </si>
  <si>
    <t>Z all day Menü</t>
  </si>
  <si>
    <t>Harcsa szeletek "Orly" módra</t>
  </si>
  <si>
    <t>03.11. Hétfő</t>
  </si>
  <si>
    <t>03.12. Kedd</t>
  </si>
  <si>
    <t>03.13. Szerda</t>
  </si>
  <si>
    <t>03.14. Csütörtök</t>
  </si>
  <si>
    <t>03.15. Péntek</t>
  </si>
  <si>
    <t>03.16. Szombat</t>
  </si>
  <si>
    <t xml:space="preserve">Rántott sertésmáj, burgonyapüré </t>
  </si>
  <si>
    <t>Grillezett csirkemell szeletek, tzatziki salátával, édesítőszerekkel</t>
  </si>
  <si>
    <t>Székelykáposzta (sertés combból)</t>
  </si>
  <si>
    <t xml:space="preserve">Tejfölös, házi rakott burgonya </t>
  </si>
  <si>
    <t xml:space="preserve">Házi túrógombóc édes tejföllel * </t>
  </si>
  <si>
    <t xml:space="preserve">Húsos, rakott kelkáposzta  </t>
  </si>
  <si>
    <t xml:space="preserve">Rigó szelet </t>
  </si>
  <si>
    <t xml:space="preserve">Ropogósra sült csirkecomb zöldfűszeres vajban párolt zöldségekkel [F] </t>
  </si>
  <si>
    <t xml:space="preserve">Serpenyős csirkefalatok, lencsefőzelék, édesítőszerekkel [F] </t>
  </si>
  <si>
    <t xml:space="preserve">Zöldségesleves masnitésztával </t>
  </si>
  <si>
    <t>Zöldborsókrémleves mozzarellagolyókkal*</t>
  </si>
  <si>
    <t>Sajtos, sonkás majonézes kukorica saláta</t>
  </si>
  <si>
    <t xml:space="preserve">Csirkemelles, baconos csőben sült brokkoli, reszelt sajt [F] </t>
  </si>
  <si>
    <t xml:space="preserve">Rántott karfiol </t>
  </si>
  <si>
    <t>1. Párolt rizs, tartármártás</t>
  </si>
  <si>
    <t>2. Grillezett burgonya, fokhagymás tejföl</t>
  </si>
  <si>
    <t xml:space="preserve">1. Petrezselymes burgonya </t>
  </si>
  <si>
    <t xml:space="preserve">2. Jázmin rizs, tartármártás </t>
  </si>
  <si>
    <t xml:space="preserve">1. Rizi-bizi </t>
  </si>
  <si>
    <t xml:space="preserve">2. Burgonyapüré </t>
  </si>
  <si>
    <t>Lacipecsenye</t>
  </si>
  <si>
    <t>2. Tört burgonya, párolt káposzta</t>
  </si>
  <si>
    <t>Vargabéles</t>
  </si>
  <si>
    <t>Prémium citromszelet</t>
  </si>
  <si>
    <t>Rózsaborsos sertés szeletek majonézes burgonyasalátával, édesítőszerekkel</t>
  </si>
  <si>
    <t>Párizsi csirkemell, pritaminpaprikás jázmin rizs</t>
  </si>
  <si>
    <t xml:space="preserve">Húsos rakott zöldbab (Zero) </t>
  </si>
  <si>
    <t>Lebbencsleves</t>
  </si>
  <si>
    <t>Faluházi csontleves (zöldségekkel, csigatésztával gazdagon</t>
  </si>
  <si>
    <t xml:space="preserve">Marhahúsleves </t>
  </si>
  <si>
    <t xml:space="preserve">Majonézes burgonya, csabai töltött karaj </t>
  </si>
  <si>
    <t>2. Borsos sertéstokány</t>
  </si>
  <si>
    <t xml:space="preserve">Császármorzsa baracklekvárral </t>
  </si>
  <si>
    <t xml:space="preserve">Pulykamell almával, cheddar sajttal kemencében sütve, édesburgonyás püré [F] </t>
  </si>
  <si>
    <r>
      <t xml:space="preserve">Kijevi pulykamell, </t>
    </r>
    <r>
      <rPr>
        <b/>
        <sz val="10"/>
        <color indexed="8"/>
        <rFont val="Arial"/>
        <family val="2"/>
      </rPr>
      <t>petrezselymes burgonya</t>
    </r>
  </si>
  <si>
    <t>Erőleves cérnametélttel, Aranygaluska vaníliaszósszal, Vörösáfonyás, málnás élőflórás sovány joghurt, édesítőszerekkel</t>
  </si>
  <si>
    <t>Szerb rizseshús (lecsós sertésragu rizzsel összeforgatva, sült paprikakockákkal)</t>
  </si>
  <si>
    <t>Mátrai saláta (csirkemell csíkok, jégsaláta, paradicsom, s.répa, r. sajt, tartármártás)</t>
  </si>
  <si>
    <t xml:space="preserve">Zöldségleves masnitésztával,  Finomfőzelék, roston csirkefalatok [F] </t>
  </si>
  <si>
    <t xml:space="preserve">Búzacsírás teljes kiőrlésű cipó </t>
  </si>
  <si>
    <t>T1</t>
  </si>
  <si>
    <t>T2</t>
  </si>
  <si>
    <t>T3</t>
  </si>
  <si>
    <t>W1</t>
  </si>
  <si>
    <t>W2</t>
  </si>
  <si>
    <t>NF9</t>
  </si>
  <si>
    <t>NF10</t>
  </si>
  <si>
    <t xml:space="preserve">Rozmaringos kacsacomb Kadarka mártással (vörösboros) </t>
  </si>
  <si>
    <t>Magyaros gombaleves, Tökfőzelék, sertéspörkölt</t>
  </si>
  <si>
    <t>Céklasaláta</t>
  </si>
  <si>
    <t>Fehérbabfőzelék, roston csirkefalatok, 
Vaníliás puding</t>
  </si>
  <si>
    <t xml:space="preserve">
Kemencében sült csirkemell csíkozva, mozzarellás almasaláta</t>
  </si>
  <si>
    <t xml:space="preserve">Sörös-mézes csirkemell, zöldséges rizs [F] </t>
  </si>
  <si>
    <t>Zöldségleves masnitésztával</t>
  </si>
  <si>
    <t>Tökfőzelék, sertéspörkölt</t>
  </si>
  <si>
    <t xml:space="preserve">Csirkemelles, baconos csőben sült brokkoli, reszelt sajt </t>
  </si>
  <si>
    <t xml:space="preserve">Füstöltsajttal ropogósra sütött pulykamell, fűszervajas párolt zöldségek </t>
  </si>
  <si>
    <t>Bakonyi pulykatokány (tejfölös, gombás), spagetti</t>
  </si>
  <si>
    <t>Zöldbabfőzelék, sertéspörkölt, édesítőszerekkel,
Brownie, édesítőszerrel</t>
  </si>
  <si>
    <t xml:space="preserve">Csirkemell csíkok póréhagymán pirítva, gombás füstöltsajtmártásban, spagetti </t>
  </si>
  <si>
    <t xml:space="preserve">Tarhonyáshús [F] </t>
  </si>
  <si>
    <t>Őszibarackos pirított csirkemell kockák</t>
  </si>
  <si>
    <t xml:space="preserve">1.Párolt rizs [F] </t>
  </si>
  <si>
    <t>Csirkemell csíkok csípős morzsás bundában</t>
  </si>
  <si>
    <t>2. Jázmin rizs</t>
  </si>
  <si>
    <t>Szezámos-túrós pogácsa</t>
  </si>
  <si>
    <t>Tejszínes cseresznyeleves *</t>
  </si>
  <si>
    <t>2.Tarhonya</t>
  </si>
  <si>
    <t xml:space="preserve">Milánói sertésszelet [F] </t>
  </si>
  <si>
    <t>Sonkás-füstöltsajtkrémes croissant</t>
  </si>
  <si>
    <t>Tejfölös sertéspaprikás, galuska</t>
  </si>
  <si>
    <t>Norvég saláta (prémium tonhal sajttal, tojással, hagymával és uborkával összeforgatva, majonézes öntet)</t>
  </si>
  <si>
    <t xml:space="preserve">Baconos, kukoricás csirkemell rizottó, r. sajt  </t>
  </si>
  <si>
    <t>1.Hagymás tört burgonya</t>
  </si>
  <si>
    <t>2.Párolt káposzta, tört burgonya</t>
  </si>
  <si>
    <t>Levendulás almafőzelék</t>
  </si>
  <si>
    <t xml:space="preserve">1. Sült csirkecomb filé </t>
  </si>
  <si>
    <t>Csirkepaprikás (csirkecombból)</t>
  </si>
  <si>
    <t xml:space="preserve">1.Galuska </t>
  </si>
  <si>
    <t xml:space="preserve">2. Csavart csőtészta </t>
  </si>
  <si>
    <t xml:space="preserve">Sajtos pogácsa </t>
  </si>
  <si>
    <t>Mákos búrkifli</t>
  </si>
  <si>
    <t xml:space="preserve">Vegyesmézes feketeszeder leves * </t>
  </si>
  <si>
    <t>Tejfölös zöldbabfőzelék</t>
  </si>
  <si>
    <t xml:space="preserve">1. Grillezett csirkemell  </t>
  </si>
  <si>
    <t>Négysajtos penne csirkehússal [F]</t>
  </si>
  <si>
    <t xml:space="preserve">1. Rizi-bizi [F] </t>
  </si>
  <si>
    <t xml:space="preserve">2. Tört burgonya </t>
  </si>
  <si>
    <t>1. Párolt rizs [F]</t>
  </si>
  <si>
    <t>2. Petrezselymes burgonya</t>
  </si>
  <si>
    <t>San Remoi sonkatekercs (sajttal, gombával töltött rántott sonka)</t>
  </si>
  <si>
    <t xml:space="preserve">1. Jázmin rizs, ketchupos, csípős tartár </t>
  </si>
  <si>
    <t xml:space="preserve">2. Kukoricás párolt rizs, tartármártás </t>
  </si>
  <si>
    <r>
      <t xml:space="preserve">Erdei gyümölcsleves, 
</t>
    </r>
    <r>
      <rPr>
        <b/>
        <sz val="10"/>
        <color indexed="8"/>
        <rFont val="Arial"/>
        <family val="2"/>
      </rPr>
      <t xml:space="preserve">Húsos rakott kelkáposzta  </t>
    </r>
  </si>
  <si>
    <t>Erdei gyümölcsleves, 
Húsos rakott kelkáposzta</t>
  </si>
  <si>
    <t xml:space="preserve">Erőleves cérnametélttel, Tarhonyáshús </t>
  </si>
  <si>
    <t xml:space="preserve">Holland sajtleves, pir. kenyérkocka, 
Lacipecsenye burgonyapüré, Almapaprika, édesítőszerrel </t>
  </si>
  <si>
    <t>Tarhonyás hús, 
Madártej szelet, Vörösáfonyás, málnás élőflórás sovány joghurt, édesítőszerekkel</t>
  </si>
  <si>
    <t>Káposztás rétes</t>
  </si>
  <si>
    <t xml:space="preserve">Madártej szelet </t>
  </si>
  <si>
    <t>Zöldségleves masnitésztával, 
Pármai spagetti</t>
  </si>
  <si>
    <t xml:space="preserve">Mangós rétes </t>
  </si>
  <si>
    <t>Csirke nuggets, burgonyapüré, 
Rigó szelet</t>
  </si>
  <si>
    <t xml:space="preserve">Zöldborsókrémleves mozzarella golyókkal, Mexikói chilis bab (vörösbab, fehérbab, kukorica) </t>
  </si>
  <si>
    <t xml:space="preserve">Faluházi csontleves, Császármorzsa baracklekvárral </t>
  </si>
  <si>
    <t xml:space="preserve">Lebbencsleves, 
Budapest sertésszelet, párolt rizs </t>
  </si>
  <si>
    <t xml:space="preserve">Csemegeuborka, édesítőszerrel </t>
  </si>
  <si>
    <t>Almás rétes</t>
  </si>
  <si>
    <t xml:space="preserve">Csípős vegyes vágott, édesítőszerrel </t>
  </si>
  <si>
    <t xml:space="preserve">Rumos-kókuszos szelet   </t>
  </si>
  <si>
    <t>Pirított csirkemell csíkok fokhagymás, zöldséges burgonyakörettel   [F]</t>
  </si>
  <si>
    <t>Grillezett pulykamell csíkozva, nyári szivárványsaláta (paradicsom, sárga és piros pritaminpaprika, kukorica, jégsaláta, uborka, tartármártás)  [F]</t>
  </si>
  <si>
    <t xml:space="preserve">Csirkés paella (csirkemell rizzsel, zöldséggel, sajttal) [F] </t>
  </si>
  <si>
    <t xml:space="preserve">Ananászos, füstölt sajtos rakott csirkemell, finomfüves párolt zöldségek [F] </t>
  </si>
  <si>
    <t xml:space="preserve">Gyros csirkemell csíkok, görögsaláta (paradicsom, uborka, lilahagyma, olíva), tzatziki  [F]  </t>
  </si>
  <si>
    <t xml:space="preserve">Rántott csirkemell fodrok saláta ágyon (jégsaláta, kukorica, kígyóuborka, sárgarépa, olívaolaj)   [F] </t>
  </si>
  <si>
    <t xml:space="preserve">Magyaros gombaleves, Gyros csirkemell csíkok, görögsaláta (paradicsom, uborka, lilahagyma, olíva), tzatziki  [F]   </t>
  </si>
  <si>
    <t xml:space="preserve">Faluházi csontleves (zöldségekkel, csigatésztával gazdagon), Ananászos, füstölt sajtos rakott csirkemell, finomfüves párolt zöldségek [F] </t>
  </si>
  <si>
    <t xml:space="preserve">Olaszos pulykamell (fűszerezett paradicsommal, sajttal megsütve), fűszeres cékla, jázmin rizs [F] </t>
  </si>
  <si>
    <t xml:space="preserve">Sajtos zöldséggombóc, bazsalikomos tejfölmártás  * [F] </t>
  </si>
  <si>
    <t xml:space="preserve">Sajtos zöldborsó tócsnival
 * [F] </t>
  </si>
  <si>
    <t xml:space="preserve">Baconos sajtkrémmel töltött csirkemell, sokmagvas basmati rizs [F] </t>
  </si>
  <si>
    <t xml:space="preserve">Eszterházy pulykatokány (mustáros, tejfölös, sárgarépás, fehérrépás ragu), jázmin rizs  [F] </t>
  </si>
  <si>
    <t xml:space="preserve">Csokis ízű profiterol vaníliás ízű öntettel, édesítőszerrel  </t>
  </si>
  <si>
    <t xml:space="preserve">Rántott sajtgolyók, párolt rizs, áfonyaöntet  </t>
  </si>
  <si>
    <t>Szeletben sült csirkemell zöldségkrém mártásban, rizi-bizi</t>
  </si>
  <si>
    <t xml:space="preserve">Olaszos pulykamell (fűszerezett paradicsommal, sajttal megsütve), fűszeres cékla, jázmin rizs </t>
  </si>
  <si>
    <t xml:space="preserve">Sajtban forgatott, kemencében sült csirkemell csíkok, sombrero zöldségkeverék (vörösbab, zöldbab, kukorica, sárgarépa, zeller, zsenge zöldborsó, sárga- és pirospaprika)  </t>
  </si>
  <si>
    <t xml:space="preserve">Ropogósra sült csirkecomb zöldfűszeres vajban párolt zöldségekkel </t>
  </si>
  <si>
    <t xml:space="preserve">Eszterházy pulykatokány (mustáros, tejfölös, sárgarépás, fehérrépás ragu), jázmin rizs </t>
  </si>
  <si>
    <t xml:space="preserve">Sörös-mézes csirkemell, zöldséges rizs   </t>
  </si>
  <si>
    <t>Csokis ízű profiterol vaníliás ízű öntettel, édesítőszerrel</t>
  </si>
  <si>
    <t>Faluházi csontleves (zöldségekkel, csigatésztával gazdagon)</t>
  </si>
  <si>
    <t xml:space="preserve">Pulykamell almával, cheddar sajttal kemencében sütve, édesburgonyás püré </t>
  </si>
  <si>
    <t>Budapest sertésszelet, párolt rizs</t>
  </si>
  <si>
    <t>Paradicsomleves, édesítőszerekkel, betűtésztával (ZERO)</t>
  </si>
  <si>
    <t xml:space="preserve">Gombás, tojásos lecsó   </t>
  </si>
  <si>
    <t>Tejfölös zöldbabfőzelék, borsos sertéstokány</t>
  </si>
  <si>
    <t>Ananászos, füstölt sajtos rakott csirkemell, finomfüves párolt zöldségek</t>
  </si>
  <si>
    <t xml:space="preserve">Gyros fűszerezésű roston sült csirkemell, görög parasztsaláta (kígyóuborka, paradicsom, lilahagyma, krémfehér sajt - feta jellegű, laktózmentes) </t>
  </si>
  <si>
    <t xml:space="preserve">Rántott csirkemell fodrok szezámmagos bundában, édesburgonyás püré     
</t>
  </si>
  <si>
    <t>Olasz tészták
(eredeti olasz tésztából, olasz recept alapján)</t>
  </si>
  <si>
    <t xml:space="preserve">Tejszínes-lazacos olasz szélesmetélt [F] </t>
  </si>
  <si>
    <t xml:space="preserve">Csirkemellkockák enyhén csípős pepperonis paradicsommártással, olasz pennével </t>
  </si>
  <si>
    <t>Piedone spagetti (paradicsomos ragu sonkával, kolbásszal, babbal, hagymával, kukoricával, reszelt sajt)</t>
  </si>
  <si>
    <t>Lasagne al Forno (eredeti olasz recept alapján)</t>
  </si>
  <si>
    <t xml:space="preserve">Maccheroni alla Carbonara (hagyományos olasz makaróni baconos, parmezános tejszínmártásban) </t>
  </si>
  <si>
    <t xml:space="preserve">1. Burgonyapüré [F] </t>
  </si>
  <si>
    <t xml:space="preserve">Tejberizs málnaöntettel * </t>
  </si>
  <si>
    <t xml:space="preserve">Fetasajttal, paradicsommal töltött rántott sertésborda, grillezett burgonya   </t>
  </si>
  <si>
    <t xml:space="preserve">Hideg tejszínes szilvaleves* </t>
  </si>
  <si>
    <t>Hagymás, gombás sertéssmáj</t>
  </si>
  <si>
    <t>Paradicsomsaláta</t>
  </si>
  <si>
    <t xml:space="preserve">Caprese csirke sok-sok olvadó mozzarellával, roston zöldségek (bébirépa, gomba, hagyma, kelkáposzta) [F]  </t>
  </si>
  <si>
    <t xml:space="preserve">Caprese csirke sok-sok olvadó mozzarellával, roston zöldségek (bébirépa, gomba, hagyma, kelkáposzta)  </t>
  </si>
  <si>
    <t>XIXO COLA, cukorral és édesítőszerrel</t>
  </si>
  <si>
    <t>XIXO COLA ZERO, édesítőszerekkel</t>
  </si>
  <si>
    <t>XIXO Mangóízű zöld tea Zero, édesítőszerekkel</t>
  </si>
  <si>
    <t xml:space="preserve">1. Burgonyakrokett, sült alma </t>
  </si>
  <si>
    <t>2. Párolt káposzta, röszti burgonya</t>
  </si>
  <si>
    <t>2. Sült tarja</t>
  </si>
  <si>
    <t>1. Grillezett burgonya, édes chili mártogatóssal</t>
  </si>
  <si>
    <t>Faluházi csontleves,  Hagymás, gombás sertésmáj, rizi-bizi</t>
  </si>
  <si>
    <t>Erdei gyümölcs rétes</t>
  </si>
  <si>
    <t xml:space="preserve">Kijevi rántott sertésborda (fűszeres sajttal töltve), tört burgonya </t>
  </si>
  <si>
    <t>Hagymás, gombás sertésmáj, 
rizi-bizi</t>
  </si>
  <si>
    <t>Sacher szelet, 
édesítőszerekkel</t>
  </si>
  <si>
    <t>H3</t>
  </si>
  <si>
    <t>Tortilla</t>
  </si>
  <si>
    <t>ZT</t>
  </si>
  <si>
    <t>NF11</t>
  </si>
  <si>
    <t>Dél-Amerikai tüzes csirkés tortilla (csípős csirkemell csíkok friss salátával, joghurtos chiliszósszal tortillába töltve)</t>
  </si>
  <si>
    <t xml:space="preserve">Grill csirkemell (pác: joghurt, olívaolaj, bazsalikom, koriander, fokhagyma) </t>
  </si>
  <si>
    <t xml:space="preserve">1.Tepsis burgonya </t>
  </si>
  <si>
    <t>2.Kecskesajtos rizs</t>
  </si>
  <si>
    <t xml:space="preserve">Csirkés-négyhagymás wrap (fűszeres, hagymás, zöldséges húsos raguval töltve) </t>
  </si>
  <si>
    <t>Marhahúsos, zöldséges kebab rántott hagymakarikával (recept: gyros zöldségek), fokhagymás joghurttal összeforgatva, csípős paprikaszósszal</t>
  </si>
  <si>
    <t>Tortilla Enchilada (fűszeres, gombás, pritaminpaprikás, tejszínes sertésraguval töltött tortilla tekercs, cheddar sajttal, mandulával kemencében sütve), paradicsomos csípős salsával kínálva</t>
  </si>
  <si>
    <t>Vegyesmézes feketeszeder leves, 
Bécsi szelet, burgonyapüré, Céklasaláta</t>
  </si>
  <si>
    <t>Szilvás máglyarakás</t>
  </si>
  <si>
    <t>Túrós-vaníliás rétes</t>
  </si>
  <si>
    <t>Csokiszelet</t>
  </si>
  <si>
    <t>Tejszínes eperkocka</t>
  </si>
  <si>
    <t>Zöldborsókrémleves mozzarellagolyókkal, Tejfölös, házi rakott burgonya</t>
  </si>
  <si>
    <t>Amerikai barackos pite, édesítőszerekkel</t>
  </si>
  <si>
    <t>Lúdláb szelet, édesítőszerekkel</t>
  </si>
  <si>
    <t>Dél-Amerikai tüzes csirkés tortilla (csípős csirkemell csíkok friss salátával, joghurtos chiliszósszal tortillába töltve) [F]</t>
  </si>
  <si>
    <t xml:space="preserve">Csirkés-négyhagymás wrap (fűszeres, hagymás, zöldséges húsos raguval töltve) [F] </t>
  </si>
  <si>
    <t xml:space="preserve">Marhahúsos, zöldséges kebab rántott hagymakarikával (recept: gyros zöldségek), fokhagymás joghurttal összeforgatva, csípős paprikaszósszal [F] </t>
  </si>
  <si>
    <t xml:space="preserve">Tortilla Enchilada (fűszeres, gombás, pritaminpaprikás, tejszínes sertésraguval töltött tortilla tekercs, cheddar sajttal, mandulával kemencében sütve), paradicsomos csípős salsával kínálva [F] </t>
  </si>
  <si>
    <t>Parajos galuska, tejszínes, füstöltsajtmártással, pirított dióval *</t>
  </si>
  <si>
    <t>Ötszínű quesadilla (kukoricás, pritaminos, zöldborsós, csirkemelles, babos töltelékkel, sajttal egybesütve), salsa szósz</t>
  </si>
  <si>
    <t>Magyaros gombaleves, Gyulai székelykáposzta, Belga csokis krémtúró szelet</t>
  </si>
  <si>
    <t xml:space="preserve">Belga csokis krémtúró szelet  </t>
  </si>
  <si>
    <t xml:space="preserve">Marcipános-mandulás szelet </t>
  </si>
  <si>
    <t xml:space="preserve">Cheddarsajtos kéregben sült csirkemell, ínyenc saláta (jégsaláta, kígyóuborka, paradicsom, pritaminpaprika, póréhagyma) </t>
  </si>
  <si>
    <t>Amerikai palacsinta fahéjas öntettel, édesítőszerekkel</t>
  </si>
  <si>
    <t>Meggyes rizstorta, édesítőszerekkel</t>
  </si>
  <si>
    <t>Kókuszos madártej, édesítőszerrel</t>
  </si>
  <si>
    <r>
      <t xml:space="preserve">Tejszínes brokkolifőzelék, édesítőszerekkel, </t>
    </r>
    <r>
      <rPr>
        <sz val="14"/>
        <rFont val="Calibri"/>
        <family val="2"/>
      </rPr>
      <t>sajtpuffancs</t>
    </r>
  </si>
  <si>
    <r>
      <t>Borsos marhatokány pecsenye kacsamájjal</t>
    </r>
    <r>
      <rPr>
        <sz val="10"/>
        <color indexed="10"/>
        <rFont val="Arial"/>
        <family val="2"/>
      </rPr>
      <t xml:space="preserve"> gazdagon</t>
    </r>
    <r>
      <rPr>
        <sz val="10"/>
        <rFont val="Arial"/>
        <family val="2"/>
      </rPr>
      <t>, rizi-bizivel</t>
    </r>
  </si>
  <si>
    <t>Arrabiata gluténmentes penne, édesítőszerekkel, édes pepperonival, reszelt sajt *</t>
  </si>
  <si>
    <t>Csirkemelles, vargányás gluténmentes szélesmetélt parmezánmártásban</t>
  </si>
  <si>
    <t>Túrós gluténmentes tészta pirított baconnel</t>
  </si>
  <si>
    <t>Csontleves gluténmentes finommetélttel</t>
  </si>
  <si>
    <t>Paradicsomleves, édesítőszerekkel, gluténmentes betűtésztával *</t>
  </si>
  <si>
    <t>Hawaii csirkemelles gluténmentes spagetti (fűszeres csirkemell csíkok sajttal, sonkával, ananásszal és kukoricával ízletes tejszínes raguban),  édesítőszerekkel, reszelt sajt</t>
  </si>
  <si>
    <t>Paradicsomos, tonhalas gluténmentes penne tészta olaszos fűszerezéssel, édesítőszerekkel, reszelt sajttal</t>
  </si>
  <si>
    <t>Harcsapaprikás, túrós gluténmentes csusza</t>
  </si>
  <si>
    <t>Tejszínes mangóleves, édesítőszerekkel, Pulykapörkölt, gluténmentes  szarvacska tészta</t>
  </si>
  <si>
    <t>Tejszínes, tárkonyos csirkeraguleves, 
Túrós gluténmentes tészta pirított baconnel</t>
  </si>
  <si>
    <t>Csontleves gluténmentes finommetélttel, 
 Szerb rizseshús</t>
  </si>
  <si>
    <t xml:space="preserve">Rántott mozzarella *  </t>
  </si>
  <si>
    <t xml:space="preserve">Grillezett csirkemell tárkonyos joghurttal, pritaminpaprikás jázmin rizs,  Almás rétes </t>
  </si>
  <si>
    <t xml:space="preserve">Epres madártej, édesítőszerekkel </t>
  </si>
  <si>
    <t xml:space="preserve">Aranygaluska karamellás ízű öntettel, édesítőszerekkel  </t>
  </si>
  <si>
    <t>TVE7</t>
  </si>
  <si>
    <t>SWISS Laboratory Mango&amp;Orange, cukorral és édesítőszerekkel</t>
  </si>
  <si>
    <t>SWISS Laboratory Multivitamin Zero, édesítőszerekkel</t>
  </si>
  <si>
    <t>Hortobágyi húsos palacsinta</t>
  </si>
  <si>
    <t xml:space="preserve">Gombapaprikás, galuska * </t>
  </si>
  <si>
    <t>Tejszínes vöröslencse-főzelék</t>
  </si>
  <si>
    <t xml:space="preserve">Grillezett csirkemell falatok [F] </t>
  </si>
  <si>
    <t xml:space="preserve">Mini fasírtgolyók </t>
  </si>
  <si>
    <t>Rántott sajt diós bundában, párolt rizs, áfonyaszósz *</t>
  </si>
  <si>
    <t xml:space="preserve">Aszalt szilvával töltött rántott pulykamell, burgonyapüré </t>
  </si>
  <si>
    <t>Indiai curry édes burgonyával, mozzarellával, basmati rizzsel [F] *</t>
  </si>
  <si>
    <t xml:space="preserve">Csirkemelles lasagne mozzarellával </t>
  </si>
  <si>
    <t>Olaszos csicseriborsó-leves spenóttal</t>
  </si>
  <si>
    <t xml:space="preserve">Céklás, sütőtökös zöldségpogácsa, burgonyapüré füstölt sajttal </t>
  </si>
  <si>
    <t>Édes-savanyú tofu basmati rizzsel</t>
  </si>
  <si>
    <t>Spagetti olajbogyós, paradicsomos raguval, reszelt parmezánnal</t>
  </si>
  <si>
    <t>Zöldséges kuszkusz aszalt paradicsomos lencsekrémmel</t>
  </si>
  <si>
    <t xml:space="preserve">Székelykáposzta szejtánnal </t>
  </si>
  <si>
    <t>Brokkolikrémleves zabkrémmel, pirított mandulával</t>
  </si>
  <si>
    <t>Zöldséges lasagne, bazsalikomos paradicsommártással</t>
  </si>
  <si>
    <t>Átsült karfiol kölessel, sajttal</t>
  </si>
  <si>
    <t>Zöldségleves fehérbabbal, szárított paradicsommal</t>
  </si>
  <si>
    <t>Paradicsomos spagetti karamellizált hagymával</t>
  </si>
  <si>
    <t>Rigatoni parajjal, ricottával és dióval</t>
  </si>
  <si>
    <t>Mediterrán zabkrémes árparizottó zöldségekkel, aszalt paradicsommal</t>
  </si>
  <si>
    <t>Wrap szejtánnal, sajtszósszal, zöldségekkel</t>
  </si>
  <si>
    <t>Bácskai rizses gomba</t>
  </si>
  <si>
    <t>desszert</t>
  </si>
  <si>
    <t>ZK</t>
  </si>
  <si>
    <t>tv7</t>
  </si>
  <si>
    <t>17. hét</t>
  </si>
  <si>
    <t>04.22. Hétfő</t>
  </si>
  <si>
    <t>04.23.. Kedd</t>
  </si>
  <si>
    <t>04.24.. Szerda</t>
  </si>
  <si>
    <t>04.25. Csütörtök</t>
  </si>
  <si>
    <t xml:space="preserve">04.26. Péntek </t>
  </si>
  <si>
    <t xml:space="preserve">04.27..Szombat </t>
  </si>
  <si>
    <t>04.28.Vasárnap</t>
  </si>
  <si>
    <t xml:space="preserve">04.27.Szombat </t>
  </si>
  <si>
    <t>zk</t>
  </si>
  <si>
    <t>Lime-os, gyömbéres, thai csirkehúsleves zöldségekkel, rizstésztával, Szecsuáni csirke (csirkemellcsíkok bambuszrügyes, zöldséges ázsiai raguban), szezámmagos pirított rizstészta +</t>
  </si>
  <si>
    <t>Szójaszósszal, mirinnel sült lazacfilé, gyömbéres, pritaminpaprikás rizs, Távol-keleti sült rizstorta mangóöntettel</t>
  </si>
  <si>
    <t>Távol-keleti sertéshúsgombóc-leves zöldségekkel gazdagon, Ananászos, édes-savanyú sertéscombfalatok, zöldséges, mogyorós sült üvegtészta</t>
  </si>
  <si>
    <t xml:space="preserve">Csípős-savanyú leves (shitake és fafülgombával, csirkemellcsíkokkal, zöldségekkel, bambuszrüggyel), Kínai zöldséges csirkemell (tojásos, zöldséges, fafülgombás thai raguban), hagymás, szójaszószos rizs </t>
  </si>
  <si>
    <t xml:space="preserve">Ötfűszeres császárhús, zöldséges, tojásos rizs, Japán sajttorta miso karamellel </t>
  </si>
  <si>
    <t>AZSIA</t>
  </si>
  <si>
    <t>Lime-os, gyömbéres, thai csirkehúsleves zöldségekkel, rizstésztával</t>
  </si>
  <si>
    <t>Távol-keleti sertéshúsgombóc-leves zöldségekkel gazdagon</t>
  </si>
  <si>
    <t>Zöldborsós csirkeraguleves</t>
  </si>
  <si>
    <t>Csípős-savanyú leves (shitake és fafülgombával, csirkemellcsíkokkal, zöldségekkel, bambuszrüggyel)</t>
  </si>
  <si>
    <t xml:space="preserve"> Marhahúsleves </t>
  </si>
  <si>
    <t xml:space="preserve">Aranygaluska vaníliaszósszal * </t>
  </si>
  <si>
    <t xml:space="preserve">Tejfölös makaróni sok sajttal * </t>
  </si>
  <si>
    <t xml:space="preserve"> Bakonyi pulykatokány (tejfölös, gombás), kagylótészta</t>
  </si>
  <si>
    <t>Mexikói chilis bab (vörösbab, fehérbab, kukorica), r. sajt  [F]</t>
  </si>
  <si>
    <t xml:space="preserve"> Szecsuáni csirke (csirkemellcsíkok bambuszrügyes, zöldséges ázsiai raguban), szezámmagos pirított rizstészta   </t>
  </si>
  <si>
    <t>Szójaszósszal, mirinnel sült lazacfilé, gyömbéres, pritaminpaprikás rizs [F]</t>
  </si>
  <si>
    <t>Ananászos, édes-savanyú sertéscombfalatok, zöldséges, mogyorós sült üvegtészta</t>
  </si>
  <si>
    <t xml:space="preserve">Kínai zöldséges csirkemell (tojásos, zöldséges, fafülgombás thai raguban), hagymás, szójaszószos rizs </t>
  </si>
  <si>
    <t xml:space="preserve">Ötfűszeres császárhús, zöldséges, tojásos rizs  </t>
  </si>
  <si>
    <t xml:space="preserve">Cheddar sajtos édesburgonyás püré </t>
  </si>
  <si>
    <t xml:space="preserve">Csirke brassói aprópecsenye reszelt sajttal </t>
  </si>
  <si>
    <t xml:space="preserve">Lencseleves,, Tejfölös makaróni sok sajttal </t>
  </si>
  <si>
    <t>Brokkolikrémleves pir. kenyérkockával, Sajtban forgatott, kemencében sült csirkemell csíkok, kukoricás jázmin rizs, Házi mézeskrémes</t>
  </si>
  <si>
    <t>Házi mézeskrémes</t>
  </si>
  <si>
    <t xml:space="preserve">Lencseleves, Tejfölös sertéspaprikás, galuska, Káposztasaláta, édesítőszerrel </t>
  </si>
  <si>
    <t xml:space="preserve">Tejfölös, gombás karfiolleves, Tejszínes vöröslencse-főzelék, grillezett csirkemell falatok, Alma </t>
  </si>
  <si>
    <t xml:space="preserve"> Bakonyi pulykatokány (tejfölös, gombás), kagylótészta, Tejszínes eperkocka, Alma</t>
  </si>
  <si>
    <t xml:space="preserve">Vegyesmézes feketeszeder-leves, Baconos, kukoricás csirkemell rizottó, r. sajt </t>
  </si>
  <si>
    <t xml:space="preserve">Távol-keleti sült rizstorta mangóöntettel  </t>
  </si>
  <si>
    <t xml:space="preserve"> Rizsfelfújt meggylekvárral </t>
  </si>
  <si>
    <t xml:space="preserve">Japán sajttorta miso karamellel </t>
  </si>
  <si>
    <t xml:space="preserve">ZabKása almapürével, édesítőszerekkel </t>
  </si>
  <si>
    <t>ZabKása Vitál szórat (aszalt meggy, mák, dió), édesítőszerekkel</t>
  </si>
  <si>
    <t>Raffaello ZabKása (kókuszos-mandulás), édesítőszerekkel</t>
  </si>
  <si>
    <t xml:space="preserve">ZabKása Spirit szórat (datolya, aszalt sárgabarack, törökmogyoró), édesítőszerekkel </t>
  </si>
  <si>
    <t xml:space="preserve">ZabKása áfonyaöntet, édesítőszerekkel </t>
  </si>
  <si>
    <t>Lencseleves, Eszterházy pulykatokány (mustáros, tejfölös, sárgarépás, fehérrépás ragu), jázmin rizs</t>
  </si>
  <si>
    <t xml:space="preserve">Túrógombóc vaníliaízű öntettel, édesítőszerrel </t>
  </si>
  <si>
    <t>Grill csirkemell (pác: joghurt, olívaolaj, bazsalikom, koriander, fokhagyma), kecskesajtos rizs</t>
  </si>
  <si>
    <t xml:space="preserve">Pirított csirkemell csíkok fokhagymás, zöldséges burgonyakörettel  </t>
  </si>
  <si>
    <t>Gombás rizseshús (csirkemelles)</t>
  </si>
  <si>
    <t>Rizsdesszert csokis ízű öntettel, édesítőszerrel</t>
  </si>
  <si>
    <t>Rózsaborsos sertésszeletek majonézes burgonyasalátával, édesítőszerekkel, Rizsdesszert csokis ízű öntettel, édesítőszerrel</t>
  </si>
  <si>
    <t>Zöldségek parmezános sajtmártással, fűszeres burgonyával</t>
  </si>
  <si>
    <t>Csicseriborsós, zöldséges pilaf (édesítőszerrel)</t>
  </si>
  <si>
    <t>Borsos szejtántokány tarhonyával (vegán) (HOT)</t>
  </si>
  <si>
    <t xml:space="preserve">Lencsefőzelék zsemlegombóccal </t>
  </si>
  <si>
    <t>Marrakesh curry, basmati rizzsel (HOT)</t>
  </si>
  <si>
    <t>Parajos burgonya zöldségekkel (HOT)</t>
  </si>
  <si>
    <t>Zöldségpörkölt bulgurral</t>
  </si>
  <si>
    <t>Brassói búzahúsból tepsiben sült burgonyával (vegán)</t>
  </si>
  <si>
    <t>Indiai zöldséges corma, zöldfűszeres kuszkusz (HOT)</t>
  </si>
  <si>
    <t>Mexikói zöldségragu, fekete szemű fehérbabbal</t>
  </si>
  <si>
    <t>Lecsó tofuval, rizzsel</t>
  </si>
  <si>
    <t>Zöldségleves vörös lencsével, dijoni mustárral</t>
  </si>
  <si>
    <t>Párolt brokkoli és kukorica kókusztejjel, basmati rizzsel (Makkai Hari Gobhi) (HOT)</t>
  </si>
  <si>
    <t>Paella zöldségekkel, fűszeres tofuval (HOT)</t>
  </si>
  <si>
    <t>Édesburgonyás lencsepogácsa, zöldséggel, csicseriborsó-pürével  (HOT)</t>
  </si>
  <si>
    <t xml:space="preserve">Szejtánpaprikás galuskával </t>
  </si>
  <si>
    <t>Zöldséges karfiolkrémleves fekete rizzsel (karfiol, sárgarépa, zeller, sörélesztőpehely)</t>
  </si>
  <si>
    <t>Juhtúrós galuska, metélőhagymával</t>
  </si>
  <si>
    <t>Zöldbab és burgonya paradicsomos ricottával, basmati rizzsel (Barbatti Tamatar) (HOT)</t>
  </si>
  <si>
    <t>Zöldséges spagetti füstölt sajttal</t>
  </si>
  <si>
    <t xml:space="preserve">Brokkolis, kesudiós, barna rizses egytál </t>
  </si>
  <si>
    <t>Csicseriborsó cukkinivel, kukoricával (HOT)</t>
  </si>
  <si>
    <t>XIXO Gyömbér, cukorral és édesítőszerrel</t>
  </si>
  <si>
    <t xml:space="preserve">XIXO Tonic, cukorral és édesítőszerrel </t>
  </si>
  <si>
    <t>XIXO Citrusos ízű zöld tea Zero, édesítőszerekkel</t>
  </si>
  <si>
    <t xml:space="preserve">XIXO Tutti Fruity Cactus, cukorral és édesítőszerrel </t>
  </si>
  <si>
    <t>HELL Classic, cukorral</t>
  </si>
  <si>
    <t>HELL Black Cherry Energy Drink, cukorral</t>
  </si>
  <si>
    <t>HELL Ice Coffee Slim Vanilla, édesítőszerekkel</t>
  </si>
  <si>
    <t>HELL Ice Coffee Slim Hazelnut, édesítőszerekkel</t>
  </si>
  <si>
    <t>NF12</t>
  </si>
  <si>
    <t>NF13</t>
  </si>
  <si>
    <t>azsia</t>
  </si>
  <si>
    <t>17. Hét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</si>
</sst>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&quot; Ft&quot;_-;\-* #,##0.00&quot; Ft&quot;_-;_-* \-??&quot; Ft&quot;_-;_-@_-"/>
    <numFmt numFmtId="173" formatCode="#,##0&quot; Ft&quot;"/>
    <numFmt numFmtId="174" formatCode="0.0"/>
    <numFmt numFmtId="175" formatCode="#,###"/>
    <numFmt numFmtId="176" formatCode="#,##0.00&quot; &quot;[$Ft-40E];[Red]&quot;-&quot;#,##0.00&quot; &quot;[$Ft-40E]"/>
    <numFmt numFmtId="177" formatCode="#,##0.00\ [$Ft-40E];[Red]\-#,##0.00\ [$Ft-40E]"/>
  </numFmts>
  <fonts count="1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i/>
      <sz val="18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b/>
      <i/>
      <sz val="2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4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55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b/>
      <sz val="18"/>
      <color indexed="62"/>
      <name val="Cambria"/>
      <family val="2"/>
    </font>
    <font>
      <sz val="14"/>
      <name val="Calibri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1"/>
      <color indexed="8"/>
      <name val="Liberation Sans"/>
      <family val="0"/>
    </font>
    <font>
      <sz val="8"/>
      <color indexed="8"/>
      <name val="Arial"/>
      <family val="2"/>
    </font>
    <font>
      <sz val="10"/>
      <color indexed="63"/>
      <name val="Liberation Sans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14"/>
      <name val="Arial"/>
      <family val="2"/>
    </font>
    <font>
      <b/>
      <sz val="10"/>
      <color indexed="9"/>
      <name val="Calibri"/>
      <family val="2"/>
    </font>
    <font>
      <b/>
      <sz val="11"/>
      <color indexed="8"/>
      <name val="Arial"/>
      <family val="0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Liberation Sans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i/>
      <sz val="16"/>
      <color theme="1"/>
      <name val="Arial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b/>
      <sz val="15"/>
      <color rgb="FF333399"/>
      <name val="Calibri"/>
      <family val="2"/>
    </font>
    <font>
      <sz val="12"/>
      <color rgb="FF000000"/>
      <name val="Liberation Sans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FA7D00"/>
      <name val="Calibri"/>
      <family val="2"/>
    </font>
    <font>
      <u val="single"/>
      <sz val="10"/>
      <color rgb="FF0000EE"/>
      <name val="Liberation Sans"/>
      <family val="2"/>
    </font>
    <font>
      <sz val="11"/>
      <color rgb="FF333399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9900"/>
      <name val="Calibri"/>
      <family val="2"/>
    </font>
    <font>
      <i/>
      <sz val="11"/>
      <color rgb="FF7F7F7F"/>
      <name val="Calibri"/>
      <family val="2"/>
    </font>
    <font>
      <sz val="10"/>
      <color rgb="FF996600"/>
      <name val="Liberation Sans"/>
      <family val="2"/>
    </font>
    <font>
      <sz val="11"/>
      <color theme="1"/>
      <name val="Arial"/>
      <family val="2"/>
    </font>
    <font>
      <sz val="11"/>
      <color theme="1"/>
      <name val="Liberation Sans"/>
      <family val="0"/>
    </font>
    <font>
      <sz val="8"/>
      <color theme="1"/>
      <name val="Arial"/>
      <family val="2"/>
    </font>
    <font>
      <sz val="10"/>
      <color rgb="FF333333"/>
      <name val="Liberation Sans"/>
      <family val="2"/>
    </font>
    <font>
      <sz val="10"/>
      <color theme="1"/>
      <name val="Arial"/>
      <family val="2"/>
    </font>
    <font>
      <b/>
      <sz val="11"/>
      <color rgb="FF333333"/>
      <name val="Calibri"/>
      <family val="2"/>
    </font>
    <font>
      <b/>
      <sz val="11"/>
      <color theme="1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10"/>
      <color theme="0"/>
      <name val="Arial CE"/>
      <family val="2"/>
    </font>
    <font>
      <b/>
      <sz val="10"/>
      <color theme="0"/>
      <name val="Arial"/>
      <family val="2"/>
    </font>
    <font>
      <b/>
      <sz val="10"/>
      <color rgb="FFFF33CC"/>
      <name val="Arial"/>
      <family val="2"/>
    </font>
    <font>
      <b/>
      <sz val="10"/>
      <color theme="0"/>
      <name val="Calibri"/>
      <family val="2"/>
    </font>
    <font>
      <b/>
      <sz val="10"/>
      <color rgb="FFFF0000"/>
      <name val="Arial CE"/>
      <family val="2"/>
    </font>
    <font>
      <b/>
      <sz val="11"/>
      <color theme="0"/>
      <name val="Arial"/>
      <family val="2"/>
    </font>
  </fonts>
  <fills count="14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</fills>
  <borders count="160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514F54"/>
      </left>
      <right style="double">
        <color rgb="FF514F54"/>
      </right>
      <top style="double">
        <color rgb="FF514F54"/>
      </top>
      <bottom style="double">
        <color rgb="FF514F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49"/>
      </bottom>
    </border>
    <border>
      <left/>
      <right/>
      <top/>
      <bottom style="thin">
        <color rgb="FF33CCCC"/>
      </bottom>
    </border>
    <border>
      <left/>
      <right/>
      <top/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thick">
        <color indexed="41"/>
      </bottom>
    </border>
    <border>
      <left/>
      <right/>
      <top/>
      <bottom style="thin">
        <color indexed="22"/>
      </bottom>
    </border>
    <border>
      <left/>
      <right/>
      <top/>
      <bottom style="thin">
        <color rgb="FFC0C0C0"/>
      </bottom>
    </border>
    <border>
      <left/>
      <right/>
      <top/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/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CCCC"/>
      </top>
      <bottom style="double">
        <color rgb="FF33CCCC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rgb="FFFF33CC"/>
      </left>
      <right style="thin"/>
      <top style="thick">
        <color rgb="FFFF33CC"/>
      </top>
      <bottom style="thick">
        <color rgb="FFFF33CC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rgb="FFFF33CC"/>
      </left>
      <right/>
      <top style="thick">
        <color rgb="FFFF33CC"/>
      </top>
      <bottom style="thick">
        <color rgb="FFFF33CC"/>
      </bottom>
    </border>
    <border>
      <left/>
      <right style="thick">
        <color rgb="FFFF33CC"/>
      </right>
      <top style="thick">
        <color rgb="FFFF33CC"/>
      </top>
      <bottom style="thick">
        <color rgb="FFFF33CC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rgb="FF000000"/>
      </right>
      <top style="thin"/>
      <bottom>
        <color indexed="63"/>
      </bottom>
    </border>
    <border>
      <left style="medium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medium">
        <color indexed="8"/>
      </left>
      <right style="thin">
        <color rgb="FF000000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>
      <alignment/>
      <protection/>
    </xf>
    <xf numFmtId="0" fontId="85" fillId="5" borderId="0">
      <alignment/>
      <protection/>
    </xf>
    <xf numFmtId="0" fontId="2" fillId="6" borderId="0" applyNumberFormat="0" applyBorder="0" applyAlignment="0" applyProtection="0"/>
    <xf numFmtId="0" fontId="2" fillId="6" borderId="0">
      <alignment/>
      <protection/>
    </xf>
    <xf numFmtId="0" fontId="85" fillId="7" borderId="0">
      <alignment/>
      <protection/>
    </xf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>
      <alignment/>
      <protection/>
    </xf>
    <xf numFmtId="0" fontId="85" fillId="12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>
      <alignment/>
      <protection/>
    </xf>
    <xf numFmtId="0" fontId="85" fillId="14" borderId="0">
      <alignment/>
      <protection/>
    </xf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>
      <alignment/>
      <protection/>
    </xf>
    <xf numFmtId="0" fontId="85" fillId="16" borderId="0">
      <alignment/>
      <protection/>
    </xf>
    <xf numFmtId="0" fontId="2" fillId="2" borderId="0" applyNumberFormat="0" applyBorder="0" applyAlignment="0" applyProtection="0"/>
    <xf numFmtId="0" fontId="2" fillId="13" borderId="0">
      <alignment/>
      <protection/>
    </xf>
    <xf numFmtId="0" fontId="85" fillId="14" borderId="0">
      <alignment/>
      <protection/>
    </xf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86" fillId="16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86" fillId="20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86" fillId="16" borderId="0">
      <alignment/>
      <protection/>
    </xf>
    <xf numFmtId="0" fontId="2" fillId="2" borderId="0" applyNumberFormat="0" applyBorder="0" applyAlignment="0" applyProtection="0"/>
    <xf numFmtId="0" fontId="2" fillId="13" borderId="0">
      <alignment/>
      <protection/>
    </xf>
    <xf numFmtId="0" fontId="85" fillId="14" borderId="0">
      <alignment/>
      <protection/>
    </xf>
    <xf numFmtId="0" fontId="2" fillId="22" borderId="0" applyNumberFormat="0" applyBorder="0" applyAlignment="0" applyProtection="0"/>
    <xf numFmtId="0" fontId="2" fillId="22" borderId="0">
      <alignment/>
      <protection/>
    </xf>
    <xf numFmtId="0" fontId="85" fillId="23" borderId="0">
      <alignment/>
      <protection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>
      <alignment/>
      <protection/>
    </xf>
    <xf numFmtId="0" fontId="85" fillId="26" borderId="0">
      <alignment/>
      <protection/>
    </xf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85" fillId="28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>
      <alignment/>
      <protection/>
    </xf>
    <xf numFmtId="0" fontId="1" fillId="17" borderId="0">
      <alignment/>
      <protection/>
    </xf>
    <xf numFmtId="0" fontId="86" fillId="30" borderId="0">
      <alignment/>
      <protection/>
    </xf>
    <xf numFmtId="0" fontId="1" fillId="31" borderId="0" applyNumberFormat="0" applyBorder="0" applyAlignment="0" applyProtection="0"/>
    <xf numFmtId="0" fontId="1" fillId="32" borderId="0">
      <alignment/>
      <protection/>
    </xf>
    <xf numFmtId="0" fontId="86" fillId="33" borderId="0">
      <alignment/>
      <protection/>
    </xf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86" fillId="30" borderId="0">
      <alignment/>
      <protection/>
    </xf>
    <xf numFmtId="0" fontId="1" fillId="34" borderId="0" applyNumberFormat="0" applyBorder="0" applyAlignment="0" applyProtection="0"/>
    <xf numFmtId="0" fontId="1" fillId="35" borderId="0">
      <alignment/>
      <protection/>
    </xf>
    <xf numFmtId="0" fontId="86" fillId="36" borderId="0">
      <alignment/>
      <protection/>
    </xf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86" fillId="16" borderId="0">
      <alignment/>
      <protection/>
    </xf>
    <xf numFmtId="0" fontId="1" fillId="27" borderId="0" applyNumberFormat="0" applyBorder="0" applyAlignment="0" applyProtection="0"/>
    <xf numFmtId="0" fontId="86" fillId="28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>
      <alignment/>
      <protection/>
    </xf>
    <xf numFmtId="0" fontId="1" fillId="22" borderId="0" applyNumberFormat="0" applyBorder="0" applyAlignment="0" applyProtection="0"/>
    <xf numFmtId="0" fontId="1" fillId="22" borderId="0">
      <alignment/>
      <protection/>
    </xf>
    <xf numFmtId="0" fontId="86" fillId="23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>
      <alignment/>
      <protection/>
    </xf>
    <xf numFmtId="0" fontId="86" fillId="26" borderId="0">
      <alignment/>
      <protection/>
    </xf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86" fillId="28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>
      <alignment/>
      <protection/>
    </xf>
    <xf numFmtId="0" fontId="2" fillId="37" borderId="0" applyNumberFormat="0" applyBorder="0" applyAlignment="0" applyProtection="0"/>
    <xf numFmtId="0" fontId="2" fillId="38" borderId="0">
      <alignment/>
      <protection/>
    </xf>
    <xf numFmtId="0" fontId="85" fillId="39" borderId="0">
      <alignment/>
      <protection/>
    </xf>
    <xf numFmtId="0" fontId="5" fillId="40" borderId="1" applyNumberFormat="0" applyAlignment="0" applyProtection="0"/>
    <xf numFmtId="0" fontId="5" fillId="40" borderId="2" applyNumberFormat="0" applyAlignment="0" applyProtection="0"/>
    <xf numFmtId="0" fontId="5" fillId="40" borderId="1" applyNumberFormat="0" applyAlignment="0" applyProtection="0"/>
    <xf numFmtId="0" fontId="5" fillId="41" borderId="1" applyNumberFormat="0" applyAlignment="0" applyProtection="0"/>
    <xf numFmtId="0" fontId="5" fillId="41" borderId="2" applyNumberFormat="0" applyAlignment="0" applyProtection="0"/>
    <xf numFmtId="0" fontId="5" fillId="42" borderId="2" applyNumberFormat="0" applyAlignment="0" applyProtection="0"/>
    <xf numFmtId="0" fontId="5" fillId="40" borderId="1" applyNumberFormat="0" applyAlignment="0" applyProtection="0"/>
    <xf numFmtId="0" fontId="5" fillId="41" borderId="2" applyNumberFormat="0" applyAlignment="0" applyProtection="0"/>
    <xf numFmtId="0" fontId="5" fillId="42" borderId="2" applyNumberFormat="0" applyAlignment="0" applyProtection="0"/>
    <xf numFmtId="0" fontId="5" fillId="40" borderId="1" applyNumberFormat="0" applyAlignment="0" applyProtection="0"/>
    <xf numFmtId="0" fontId="5" fillId="41" borderId="2" applyNumberFormat="0" applyAlignment="0" applyProtection="0"/>
    <xf numFmtId="0" fontId="5" fillId="42" borderId="2" applyNumberFormat="0" applyAlignment="0" applyProtection="0"/>
    <xf numFmtId="0" fontId="5" fillId="42" borderId="1" applyNumberFormat="0" applyAlignment="0" applyProtection="0"/>
    <xf numFmtId="0" fontId="5" fillId="41" borderId="1" applyNumberFormat="0" applyAlignment="0" applyProtection="0"/>
    <xf numFmtId="0" fontId="5" fillId="41" borderId="2">
      <alignment/>
      <protection/>
    </xf>
    <xf numFmtId="0" fontId="87" fillId="43" borderId="3">
      <alignment/>
      <protection/>
    </xf>
    <xf numFmtId="0" fontId="2" fillId="2" borderId="0" applyNumberFormat="0" applyBorder="0" applyAlignment="0" applyProtection="0"/>
    <xf numFmtId="0" fontId="2" fillId="13" borderId="0">
      <alignment/>
      <protection/>
    </xf>
    <xf numFmtId="0" fontId="85" fillId="14" borderId="0">
      <alignment/>
      <protection/>
    </xf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88" fillId="49" borderId="0" applyNumberFormat="0" applyBorder="0" applyAlignment="0" applyProtection="0"/>
    <xf numFmtId="0" fontId="1" fillId="34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51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88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48" borderId="0" applyNumberFormat="0" applyBorder="0" applyAlignment="0" applyProtection="0"/>
    <xf numFmtId="0" fontId="1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8" fillId="56" borderId="0" applyNumberFormat="0" applyBorder="0" applyAlignment="0" applyProtection="0"/>
    <xf numFmtId="0" fontId="1" fillId="44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17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2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88" fillId="60" borderId="0" applyNumberFormat="0" applyBorder="0" applyAlignment="0" applyProtection="0"/>
    <xf numFmtId="0" fontId="1" fillId="31" borderId="0" applyNumberFormat="0" applyBorder="0" applyAlignment="0" applyProtection="0"/>
    <xf numFmtId="0" fontId="1" fillId="47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8" fillId="62" borderId="0" applyNumberFormat="0" applyBorder="0" applyAlignment="0" applyProtection="0"/>
    <xf numFmtId="0" fontId="1" fillId="44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5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8" fillId="64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66" borderId="0" applyNumberFormat="0" applyBorder="0" applyAlignment="0" applyProtection="0"/>
    <xf numFmtId="0" fontId="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17" borderId="0">
      <alignment/>
      <protection/>
    </xf>
    <xf numFmtId="0" fontId="86" fillId="67" borderId="0">
      <alignment/>
      <protection/>
    </xf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>
      <alignment/>
      <protection/>
    </xf>
    <xf numFmtId="0" fontId="86" fillId="23" borderId="0">
      <alignment/>
      <protection/>
    </xf>
    <xf numFmtId="0" fontId="1" fillId="31" borderId="0" applyNumberFormat="0" applyBorder="0" applyAlignment="0" applyProtection="0"/>
    <xf numFmtId="0" fontId="1" fillId="54" borderId="0" applyNumberFormat="0" applyBorder="0" applyAlignment="0" applyProtection="0"/>
    <xf numFmtId="0" fontId="1" fillId="32" borderId="0">
      <alignment/>
      <protection/>
    </xf>
    <xf numFmtId="0" fontId="86" fillId="33" borderId="0">
      <alignment/>
      <protection/>
    </xf>
    <xf numFmtId="0" fontId="1" fillId="44" borderId="0" applyNumberFormat="0" applyBorder="0" applyAlignment="0" applyProtection="0"/>
    <xf numFmtId="0" fontId="1" fillId="5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86" fillId="67" borderId="0">
      <alignment/>
      <protection/>
    </xf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66" borderId="0" applyNumberFormat="0" applyBorder="0" applyAlignment="0" applyProtection="0"/>
    <xf numFmtId="0" fontId="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35" borderId="0">
      <alignment/>
      <protection/>
    </xf>
    <xf numFmtId="0" fontId="86" fillId="36" borderId="0">
      <alignment/>
      <protection/>
    </xf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>
      <alignment/>
      <protection/>
    </xf>
    <xf numFmtId="0" fontId="86" fillId="33" borderId="0">
      <alignment/>
      <protection/>
    </xf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88" fillId="68" borderId="0" applyNumberFormat="0" applyBorder="0" applyAlignment="0" applyProtection="0"/>
    <xf numFmtId="0" fontId="1" fillId="18" borderId="0" applyNumberFormat="0" applyBorder="0" applyAlignment="0" applyProtection="0"/>
    <xf numFmtId="0" fontId="1" fillId="2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8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22" borderId="0" applyNumberFormat="0" applyBorder="0" applyAlignment="0" applyProtection="0"/>
    <xf numFmtId="0" fontId="1" fillId="7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54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88" fillId="73" borderId="0" applyNumberFormat="0" applyBorder="0" applyAlignment="0" applyProtection="0"/>
    <xf numFmtId="0" fontId="1" fillId="44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74" borderId="0" applyNumberFormat="0" applyBorder="0" applyAlignment="0" applyProtection="0"/>
    <xf numFmtId="0" fontId="1" fillId="74" borderId="0" applyNumberFormat="0" applyBorder="0" applyAlignment="0" applyProtection="0"/>
    <xf numFmtId="0" fontId="1" fillId="72" borderId="0" applyNumberFormat="0" applyBorder="0" applyAlignment="0" applyProtection="0"/>
    <xf numFmtId="0" fontId="1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2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88" fillId="75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88" fillId="7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5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88" fillId="77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9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66" borderId="0" applyNumberFormat="0" applyBorder="0" applyAlignment="0" applyProtection="0"/>
    <xf numFmtId="0" fontId="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29" borderId="0">
      <alignment/>
      <protection/>
    </xf>
    <xf numFmtId="0" fontId="86" fillId="28" borderId="0">
      <alignment/>
      <protection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>
      <alignment/>
      <protection/>
    </xf>
    <xf numFmtId="0" fontId="86" fillId="23" borderId="0">
      <alignment/>
      <protection/>
    </xf>
    <xf numFmtId="0" fontId="1" fillId="24" borderId="0" applyNumberFormat="0" applyBorder="0" applyAlignment="0" applyProtection="0"/>
    <xf numFmtId="0" fontId="1" fillId="72" borderId="0" applyNumberFormat="0" applyBorder="0" applyAlignment="0" applyProtection="0"/>
    <xf numFmtId="0" fontId="1" fillId="25" borderId="0">
      <alignment/>
      <protection/>
    </xf>
    <xf numFmtId="0" fontId="86" fillId="26" borderId="0">
      <alignment/>
      <protection/>
    </xf>
    <xf numFmtId="0" fontId="1" fillId="27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>
      <alignment/>
      <protection/>
    </xf>
    <xf numFmtId="0" fontId="86" fillId="28" borderId="0">
      <alignment/>
      <protection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66" borderId="0" applyNumberFormat="0" applyBorder="0" applyAlignment="0" applyProtection="0"/>
    <xf numFmtId="0" fontId="1" fillId="45" borderId="0" applyNumberFormat="0" applyBorder="0" applyAlignment="0" applyProtection="0"/>
    <xf numFmtId="0" fontId="1" fillId="35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>
      <alignment/>
      <protection/>
    </xf>
    <xf numFmtId="0" fontId="86" fillId="20" borderId="0">
      <alignment/>
      <protection/>
    </xf>
    <xf numFmtId="0" fontId="1" fillId="24" borderId="0" applyNumberFormat="0" applyBorder="0" applyAlignment="0" applyProtection="0"/>
    <xf numFmtId="0" fontId="1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>
      <alignment/>
      <protection/>
    </xf>
    <xf numFmtId="0" fontId="86" fillId="26" borderId="0">
      <alignment/>
      <protection/>
    </xf>
    <xf numFmtId="0" fontId="2" fillId="80" borderId="0" applyNumberFormat="0" applyBorder="0" applyAlignment="0" applyProtection="0"/>
    <xf numFmtId="0" fontId="2" fillId="45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2" fillId="80" borderId="0" applyNumberFormat="0" applyBorder="0" applyAlignment="0" applyProtection="0"/>
    <xf numFmtId="0" fontId="89" fillId="81" borderId="0" applyNumberFormat="0" applyBorder="0" applyAlignment="0" applyProtection="0"/>
    <xf numFmtId="0" fontId="1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82" borderId="0" applyNumberFormat="0" applyBorder="0" applyAlignment="0" applyProtection="0"/>
    <xf numFmtId="0" fontId="2" fillId="82" borderId="0" applyNumberFormat="0" applyBorder="0" applyAlignment="0" applyProtection="0"/>
    <xf numFmtId="0" fontId="2" fillId="8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9" fillId="83" borderId="0" applyNumberFormat="0" applyBorder="0" applyAlignment="0" applyProtection="0"/>
    <xf numFmtId="0" fontId="1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71" borderId="0" applyNumberFormat="0" applyBorder="0" applyAlignment="0" applyProtection="0"/>
    <xf numFmtId="0" fontId="2" fillId="71" borderId="0" applyNumberFormat="0" applyBorder="0" applyAlignment="0" applyProtection="0"/>
    <xf numFmtId="0" fontId="2" fillId="22" borderId="0" applyNumberFormat="0" applyBorder="0" applyAlignment="0" applyProtection="0"/>
    <xf numFmtId="0" fontId="2" fillId="72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84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2" fillId="72" borderId="0" applyNumberFormat="0" applyBorder="0" applyAlignment="0" applyProtection="0"/>
    <xf numFmtId="0" fontId="89" fillId="85" borderId="0" applyNumberFormat="0" applyBorder="0" applyAlignment="0" applyProtection="0"/>
    <xf numFmtId="0" fontId="1" fillId="2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74" borderId="0" applyNumberFormat="0" applyBorder="0" applyAlignment="0" applyProtection="0"/>
    <xf numFmtId="0" fontId="2" fillId="74" borderId="0" applyNumberFormat="0" applyBorder="0" applyAlignment="0" applyProtection="0"/>
    <xf numFmtId="0" fontId="2" fillId="72" borderId="0" applyNumberFormat="0" applyBorder="0" applyAlignment="0" applyProtection="0"/>
    <xf numFmtId="0" fontId="2" fillId="8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29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89" fillId="87" borderId="0" applyNumberFormat="0" applyBorder="0" applyAlignment="0" applyProtection="0"/>
    <xf numFmtId="0" fontId="1" fillId="24" borderId="0" applyNumberFormat="0" applyBorder="0" applyAlignment="0" applyProtection="0"/>
    <xf numFmtId="0" fontId="2" fillId="29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6" borderId="0" applyNumberFormat="0" applyBorder="0" applyAlignment="0" applyProtection="0"/>
    <xf numFmtId="0" fontId="2" fillId="2" borderId="0" applyNumberFormat="0" applyBorder="0" applyAlignment="0" applyProtection="0"/>
    <xf numFmtId="0" fontId="2" fillId="45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9" fillId="89" borderId="0" applyNumberFormat="0" applyBorder="0" applyAlignment="0" applyProtection="0"/>
    <xf numFmtId="0" fontId="1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13" borderId="0" applyNumberFormat="0" applyBorder="0" applyAlignment="0" applyProtection="0"/>
    <xf numFmtId="0" fontId="2" fillId="91" borderId="0" applyNumberFormat="0" applyBorder="0" applyAlignment="0" applyProtection="0"/>
    <xf numFmtId="0" fontId="2" fillId="22" borderId="0" applyNumberFormat="0" applyBorder="0" applyAlignment="0" applyProtection="0"/>
    <xf numFmtId="0" fontId="2" fillId="91" borderId="0" applyNumberFormat="0" applyBorder="0" applyAlignment="0" applyProtection="0"/>
    <xf numFmtId="0" fontId="2" fillId="91" borderId="0" applyNumberFormat="0" applyBorder="0" applyAlignment="0" applyProtection="0"/>
    <xf numFmtId="0" fontId="2" fillId="92" borderId="0" applyNumberFormat="0" applyBorder="0" applyAlignment="0" applyProtection="0"/>
    <xf numFmtId="0" fontId="2" fillId="2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2" fillId="92" borderId="0" applyNumberFormat="0" applyBorder="0" applyAlignment="0" applyProtection="0"/>
    <xf numFmtId="0" fontId="89" fillId="93" borderId="0" applyNumberFormat="0" applyBorder="0" applyAlignment="0" applyProtection="0"/>
    <xf numFmtId="0" fontId="1" fillId="8" borderId="0" applyNumberFormat="0" applyBorder="0" applyAlignment="0" applyProtection="0"/>
    <xf numFmtId="0" fontId="2" fillId="15" borderId="0" applyNumberFormat="0" applyBorder="0" applyAlignment="0" applyProtection="0"/>
    <xf numFmtId="0" fontId="2" fillId="94" borderId="0" applyNumberFormat="0" applyBorder="0" applyAlignment="0" applyProtection="0"/>
    <xf numFmtId="0" fontId="2" fillId="94" borderId="0" applyNumberFormat="0" applyBorder="0" applyAlignment="0" applyProtection="0"/>
    <xf numFmtId="0" fontId="2" fillId="92" borderId="0" applyNumberFormat="0" applyBorder="0" applyAlignment="0" applyProtection="0"/>
    <xf numFmtId="0" fontId="2" fillId="2" borderId="0" applyNumberFormat="0" applyBorder="0" applyAlignment="0" applyProtection="0"/>
    <xf numFmtId="0" fontId="2" fillId="80" borderId="0" applyNumberFormat="0" applyBorder="0" applyAlignment="0" applyProtection="0"/>
    <xf numFmtId="0" fontId="2" fillId="45" borderId="0" applyNumberFormat="0" applyBorder="0" applyAlignment="0" applyProtection="0"/>
    <xf numFmtId="0" fontId="2" fillId="66" borderId="0" applyNumberFormat="0" applyBorder="0" applyAlignment="0" applyProtection="0"/>
    <xf numFmtId="0" fontId="2" fillId="45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13" borderId="0">
      <alignment/>
      <protection/>
    </xf>
    <xf numFmtId="0" fontId="85" fillId="14" borderId="0">
      <alignment/>
      <protection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>
      <alignment/>
      <protection/>
    </xf>
    <xf numFmtId="0" fontId="85" fillId="23" borderId="0">
      <alignment/>
      <protection/>
    </xf>
    <xf numFmtId="0" fontId="2" fillId="24" borderId="0" applyNumberFormat="0" applyBorder="0" applyAlignment="0" applyProtection="0"/>
    <xf numFmtId="0" fontId="2" fillId="72" borderId="0" applyNumberFormat="0" applyBorder="0" applyAlignment="0" applyProtection="0"/>
    <xf numFmtId="0" fontId="2" fillId="25" borderId="0">
      <alignment/>
      <protection/>
    </xf>
    <xf numFmtId="0" fontId="85" fillId="26" borderId="0">
      <alignment/>
      <protection/>
    </xf>
    <xf numFmtId="0" fontId="2" fillId="27" borderId="0" applyNumberFormat="0" applyBorder="0" applyAlignment="0" applyProtection="0"/>
    <xf numFmtId="0" fontId="2" fillId="86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>
      <alignment/>
      <protection/>
    </xf>
    <xf numFmtId="0" fontId="85" fillId="28" borderId="0">
      <alignment/>
      <protection/>
    </xf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45" borderId="0" applyNumberFormat="0" applyBorder="0" applyAlignment="0" applyProtection="0"/>
    <xf numFmtId="0" fontId="2" fillId="66" borderId="0" applyNumberFormat="0" applyBorder="0" applyAlignment="0" applyProtection="0"/>
    <xf numFmtId="0" fontId="2" fillId="45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13" borderId="0">
      <alignment/>
      <protection/>
    </xf>
    <xf numFmtId="0" fontId="85" fillId="14" borderId="0">
      <alignment/>
      <protection/>
    </xf>
    <xf numFmtId="0" fontId="2" fillId="22" borderId="0" applyNumberFormat="0" applyBorder="0" applyAlignment="0" applyProtection="0"/>
    <xf numFmtId="0" fontId="2" fillId="9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>
      <alignment/>
      <protection/>
    </xf>
    <xf numFmtId="0" fontId="85" fillId="23" borderId="0">
      <alignment/>
      <protection/>
    </xf>
    <xf numFmtId="0" fontId="90" fillId="0" borderId="0">
      <alignment/>
      <protection/>
    </xf>
    <xf numFmtId="0" fontId="91" fillId="95" borderId="0">
      <alignment/>
      <protection/>
    </xf>
    <xf numFmtId="0" fontId="91" fillId="96" borderId="0">
      <alignment/>
      <protection/>
    </xf>
    <xf numFmtId="0" fontId="90" fillId="97" borderId="0">
      <alignment/>
      <protection/>
    </xf>
    <xf numFmtId="0" fontId="2" fillId="2" borderId="0" applyNumberFormat="0" applyBorder="0" applyAlignment="0" applyProtection="0"/>
    <xf numFmtId="0" fontId="2" fillId="98" borderId="0" applyNumberFormat="0" applyBorder="0" applyAlignment="0" applyProtection="0"/>
    <xf numFmtId="0" fontId="2" fillId="13" borderId="0" applyNumberFormat="0" applyBorder="0" applyAlignment="0" applyProtection="0"/>
    <xf numFmtId="0" fontId="2" fillId="99" borderId="0" applyNumberFormat="0" applyBorder="0" applyAlignment="0" applyProtection="0"/>
    <xf numFmtId="0" fontId="2" fillId="4" borderId="0" applyNumberFormat="0" applyBorder="0" applyAlignment="0" applyProtection="0"/>
    <xf numFmtId="0" fontId="2" fillId="100" borderId="0" applyNumberFormat="0" applyBorder="0" applyAlignment="0" applyProtection="0"/>
    <xf numFmtId="0" fontId="2" fillId="99" borderId="0" applyNumberFormat="0" applyBorder="0" applyAlignment="0" applyProtection="0"/>
    <xf numFmtId="0" fontId="2" fillId="6" borderId="0" applyNumberFormat="0" applyBorder="0" applyAlignment="0" applyProtection="0"/>
    <xf numFmtId="0" fontId="2" fillId="100" borderId="0" applyNumberFormat="0" applyBorder="0" applyAlignment="0" applyProtection="0"/>
    <xf numFmtId="0" fontId="2" fillId="101" borderId="0" applyNumberFormat="0" applyBorder="0" applyAlignment="0" applyProtection="0"/>
    <xf numFmtId="0" fontId="2" fillId="86" borderId="0" applyNumberFormat="0" applyBorder="0" applyAlignment="0" applyProtection="0"/>
    <xf numFmtId="0" fontId="2" fillId="102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92" fillId="103" borderId="0">
      <alignment/>
      <protection/>
    </xf>
    <xf numFmtId="0" fontId="93" fillId="104" borderId="4" applyNumberFormat="0" applyAlignment="0" applyProtection="0"/>
    <xf numFmtId="0" fontId="11" fillId="15" borderId="5" applyNumberFormat="0" applyAlignment="0" applyProtection="0"/>
    <xf numFmtId="0" fontId="11" fillId="15" borderId="5" applyNumberFormat="0" applyAlignment="0" applyProtection="0"/>
    <xf numFmtId="0" fontId="11" fillId="65" borderId="5" applyNumberFormat="0" applyAlignment="0" applyProtection="0"/>
    <xf numFmtId="0" fontId="11" fillId="65" borderId="5" applyNumberFormat="0" applyAlignment="0" applyProtection="0"/>
    <xf numFmtId="0" fontId="11" fillId="15" borderId="5" applyNumberFormat="0" applyAlignment="0" applyProtection="0"/>
    <xf numFmtId="0" fontId="11" fillId="65" borderId="5" applyNumberFormat="0" applyAlignment="0" applyProtection="0"/>
    <xf numFmtId="0" fontId="11" fillId="15" borderId="5" applyNumberFormat="0" applyAlignment="0" applyProtection="0"/>
    <xf numFmtId="0" fontId="4" fillId="17" borderId="6" applyNumberFormat="0" applyAlignment="0" applyProtection="0"/>
    <xf numFmtId="0" fontId="4" fillId="29" borderId="5" applyNumberFormat="0" applyAlignment="0" applyProtection="0"/>
    <xf numFmtId="0" fontId="5" fillId="40" borderId="2" applyNumberFormat="0" applyAlignment="0" applyProtection="0"/>
    <xf numFmtId="0" fontId="5" fillId="41" borderId="2" applyNumberFormat="0" applyAlignment="0" applyProtection="0"/>
    <xf numFmtId="0" fontId="5" fillId="42" borderId="2" applyNumberFormat="0" applyAlignment="0" applyProtection="0"/>
    <xf numFmtId="0" fontId="9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53" fillId="0" borderId="8" applyNumberFormat="0" applyFill="0" applyAlignment="0" applyProtection="0"/>
    <xf numFmtId="0" fontId="5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57" fillId="0" borderId="8" applyNumberFormat="0" applyFill="0" applyAlignment="0" applyProtection="0"/>
    <xf numFmtId="0" fontId="8" fillId="0" borderId="9" applyNumberFormat="0" applyFill="0" applyAlignment="0" applyProtection="0"/>
    <xf numFmtId="0" fontId="96" fillId="0" borderId="10" applyNumberFormat="0" applyFill="0" applyAlignment="0" applyProtection="0"/>
    <xf numFmtId="0" fontId="54" fillId="0" borderId="11" applyNumberFormat="0" applyFill="0" applyAlignment="0" applyProtection="0"/>
    <xf numFmtId="0" fontId="58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58" fillId="0" borderId="12" applyNumberFormat="0" applyFill="0" applyAlignment="0" applyProtection="0"/>
    <xf numFmtId="0" fontId="9" fillId="0" borderId="12" applyNumberFormat="0" applyFill="0" applyAlignment="0" applyProtection="0"/>
    <xf numFmtId="0" fontId="97" fillId="0" borderId="13" applyNumberFormat="0" applyFill="0" applyAlignment="0" applyProtection="0"/>
    <xf numFmtId="0" fontId="55" fillId="0" borderId="14" applyNumberFormat="0" applyFill="0" applyAlignment="0" applyProtection="0"/>
    <xf numFmtId="0" fontId="5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59" fillId="0" borderId="15" applyNumberFormat="0" applyFill="0" applyAlignment="0" applyProtection="0"/>
    <xf numFmtId="0" fontId="10" fillId="0" borderId="16" applyNumberFormat="0" applyFill="0" applyAlignment="0" applyProtection="0"/>
    <xf numFmtId="0" fontId="9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ill="0" applyBorder="0" applyAlignment="0" applyProtection="0"/>
    <xf numFmtId="0" fontId="5" fillId="40" borderId="2" applyNumberFormat="0" applyAlignment="0" applyProtection="0"/>
    <xf numFmtId="0" fontId="5" fillId="40" borderId="2" applyNumberFormat="0" applyAlignment="0" applyProtection="0"/>
    <xf numFmtId="0" fontId="5" fillId="41" borderId="2" applyNumberFormat="0" applyAlignment="0" applyProtection="0"/>
    <xf numFmtId="0" fontId="5" fillId="42" borderId="2" applyNumberFormat="0" applyAlignment="0" applyProtection="0"/>
    <xf numFmtId="0" fontId="5" fillId="41" borderId="2" applyNumberFormat="0" applyAlignment="0" applyProtection="0"/>
    <xf numFmtId="0" fontId="5" fillId="42" borderId="2" applyNumberFormat="0" applyAlignment="0" applyProtection="0"/>
    <xf numFmtId="0" fontId="98" fillId="105" borderId="17" applyNumberFormat="0" applyAlignment="0" applyProtection="0"/>
    <xf numFmtId="0" fontId="5" fillId="40" borderId="2" applyNumberFormat="0" applyAlignment="0" applyProtection="0"/>
    <xf numFmtId="0" fontId="5" fillId="41" borderId="2" applyNumberFormat="0" applyAlignment="0" applyProtection="0"/>
    <xf numFmtId="0" fontId="5" fillId="42" borderId="2" applyNumberFormat="0" applyAlignment="0" applyProtection="0"/>
    <xf numFmtId="0" fontId="5" fillId="106" borderId="2" applyNumberFormat="0" applyAlignment="0" applyProtection="0"/>
    <xf numFmtId="0" fontId="5" fillId="106" borderId="2" applyNumberFormat="0" applyAlignment="0" applyProtection="0"/>
    <xf numFmtId="0" fontId="5" fillId="41" borderId="2" applyNumberFormat="0" applyAlignment="0" applyProtection="0"/>
    <xf numFmtId="0" fontId="99" fillId="107" borderId="0">
      <alignment/>
      <protection/>
    </xf>
    <xf numFmtId="0" fontId="50" fillId="0" borderId="0">
      <alignment/>
      <protection/>
    </xf>
    <xf numFmtId="0" fontId="100" fillId="0" borderId="0">
      <alignment/>
      <protection/>
    </xf>
    <xf numFmtId="0" fontId="50" fillId="0" borderId="0">
      <alignment/>
      <protection/>
    </xf>
    <xf numFmtId="0" fontId="10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0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48" borderId="0" applyNumberFormat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2" fillId="0" borderId="0">
      <alignment/>
      <protection/>
    </xf>
    <xf numFmtId="0" fontId="7" fillId="45" borderId="0" applyNumberFormat="0" applyBorder="0" applyAlignment="0" applyProtection="0"/>
    <xf numFmtId="0" fontId="7" fillId="54" borderId="0" applyNumberFormat="0" applyBorder="0" applyAlignment="0" applyProtection="0"/>
    <xf numFmtId="0" fontId="103" fillId="108" borderId="0">
      <alignment/>
      <protection/>
    </xf>
    <xf numFmtId="0" fontId="7" fillId="35" borderId="0" applyNumberFormat="0" applyBorder="0" applyAlignment="0" applyProtection="0"/>
    <xf numFmtId="0" fontId="7" fillId="46" borderId="0" applyNumberFormat="0" applyBorder="0" applyAlignment="0" applyProtection="0"/>
    <xf numFmtId="0" fontId="104" fillId="0" borderId="0">
      <alignment horizontal="center"/>
      <protection/>
    </xf>
    <xf numFmtId="0" fontId="105" fillId="0" borderId="0">
      <alignment/>
      <protection/>
    </xf>
    <xf numFmtId="0" fontId="57" fillId="0" borderId="8" applyNumberFormat="0" applyFill="0" applyAlignment="0" applyProtection="0"/>
    <xf numFmtId="0" fontId="8" fillId="0" borderId="9" applyNumberFormat="0" applyFill="0" applyAlignment="0" applyProtection="0"/>
    <xf numFmtId="0" fontId="106" fillId="0" borderId="0">
      <alignment/>
      <protection/>
    </xf>
    <xf numFmtId="0" fontId="57" fillId="0" borderId="18">
      <alignment/>
      <protection/>
    </xf>
    <xf numFmtId="0" fontId="107" fillId="0" borderId="19">
      <alignment/>
      <protection/>
    </xf>
    <xf numFmtId="0" fontId="58" fillId="0" borderId="12" applyNumberFormat="0" applyFill="0" applyAlignment="0" applyProtection="0"/>
    <xf numFmtId="0" fontId="9" fillId="0" borderId="12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1" applyNumberFormat="0" applyFill="0" applyAlignment="0" applyProtection="0"/>
    <xf numFmtId="0" fontId="58" fillId="0" borderId="22" applyNumberFormat="0" applyFill="0" applyAlignment="0" applyProtection="0"/>
    <xf numFmtId="0" fontId="108" fillId="0" borderId="0">
      <alignment/>
      <protection/>
    </xf>
    <xf numFmtId="0" fontId="58" fillId="0" borderId="23">
      <alignment/>
      <protection/>
    </xf>
    <xf numFmtId="0" fontId="109" fillId="0" borderId="24">
      <alignment/>
      <protection/>
    </xf>
    <xf numFmtId="0" fontId="59" fillId="0" borderId="15" applyNumberFormat="0" applyFill="0" applyAlignment="0" applyProtection="0"/>
    <xf numFmtId="0" fontId="10" fillId="0" borderId="16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6" applyNumberFormat="0" applyFill="0" applyAlignment="0" applyProtection="0"/>
    <xf numFmtId="0" fontId="59" fillId="0" borderId="27" applyNumberFormat="0" applyFill="0" applyAlignment="0" applyProtection="0"/>
    <xf numFmtId="0" fontId="59" fillId="0" borderId="18">
      <alignment/>
      <protection/>
    </xf>
    <xf numFmtId="0" fontId="110" fillId="0" borderId="19">
      <alignment/>
      <protection/>
    </xf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0" borderId="0">
      <alignment/>
      <protection/>
    </xf>
    <xf numFmtId="0" fontId="110" fillId="0" borderId="0">
      <alignment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104" fillId="0" borderId="0">
      <alignment horizontal="center" textRotation="90"/>
      <protection/>
    </xf>
    <xf numFmtId="0" fontId="63" fillId="0" borderId="0">
      <alignment horizontal="center" textRotation="90"/>
      <protection/>
    </xf>
    <xf numFmtId="0" fontId="26" fillId="0" borderId="0" applyNumberFormat="0" applyFill="0" applyBorder="0" applyAlignment="0" applyProtection="0"/>
    <xf numFmtId="0" fontId="111" fillId="0" borderId="28" applyNumberFormat="0" applyFill="0" applyAlignment="0" applyProtection="0"/>
    <xf numFmtId="0" fontId="12" fillId="0" borderId="29" applyNumberFormat="0" applyFill="0" applyAlignment="0" applyProtection="0"/>
    <xf numFmtId="0" fontId="12" fillId="0" borderId="29" applyNumberFormat="0" applyFill="0" applyAlignment="0" applyProtection="0"/>
    <xf numFmtId="0" fontId="12" fillId="0" borderId="29" applyNumberFormat="0" applyFill="0" applyAlignment="0" applyProtection="0"/>
    <xf numFmtId="0" fontId="112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24" borderId="5" applyNumberFormat="0" applyAlignment="0" applyProtection="0"/>
    <xf numFmtId="0" fontId="11" fillId="15" borderId="5" applyNumberFormat="0" applyAlignment="0" applyProtection="0"/>
    <xf numFmtId="0" fontId="11" fillId="15" borderId="6" applyNumberFormat="0" applyAlignment="0" applyProtection="0"/>
    <xf numFmtId="0" fontId="11" fillId="15" borderId="6" applyNumberFormat="0" applyAlignment="0" applyProtection="0"/>
    <xf numFmtId="0" fontId="11" fillId="25" borderId="5">
      <alignment/>
      <protection/>
    </xf>
    <xf numFmtId="0" fontId="113" fillId="26" borderId="30">
      <alignment/>
      <protection/>
    </xf>
    <xf numFmtId="0" fontId="0" fillId="109" borderId="31" applyNumberFormat="0" applyFont="0" applyAlignment="0" applyProtection="0"/>
    <xf numFmtId="0" fontId="0" fillId="31" borderId="32" applyNumberFormat="0" applyAlignment="0" applyProtection="0"/>
    <xf numFmtId="0" fontId="0" fillId="32" borderId="32" applyNumberFormat="0" applyAlignment="0" applyProtection="0"/>
    <xf numFmtId="0" fontId="14" fillId="110" borderId="32" applyNumberFormat="0" applyFont="0" applyAlignment="0" applyProtection="0"/>
    <xf numFmtId="0" fontId="14" fillId="110" borderId="32" applyNumberFormat="0" applyFont="0" applyAlignment="0" applyProtection="0"/>
    <xf numFmtId="0" fontId="0" fillId="32" borderId="32" applyNumberFormat="0" applyAlignment="0" applyProtection="0"/>
    <xf numFmtId="0" fontId="14" fillId="110" borderId="32" applyNumberFormat="0" applyFont="0" applyAlignment="0" applyProtection="0"/>
    <xf numFmtId="0" fontId="0" fillId="32" borderId="32" applyNumberFormat="0" applyAlignment="0" applyProtection="0"/>
    <xf numFmtId="0" fontId="2" fillId="98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101" borderId="0" applyNumberFormat="0" applyBorder="0" applyAlignment="0" applyProtection="0"/>
    <xf numFmtId="0" fontId="2" fillId="98" borderId="0" applyNumberFormat="0" applyBorder="0" applyAlignment="0" applyProtection="0"/>
    <xf numFmtId="0" fontId="2" fillId="66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98" borderId="0" applyNumberFormat="0" applyBorder="0" applyAlignment="0" applyProtection="0"/>
    <xf numFmtId="0" fontId="2" fillId="3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00" borderId="0" applyNumberFormat="0" applyBorder="0" applyAlignment="0" applyProtection="0"/>
    <xf numFmtId="0" fontId="2" fillId="9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10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6" borderId="0" applyNumberFormat="0" applyBorder="0" applyAlignment="0" applyProtection="0"/>
    <xf numFmtId="0" fontId="2" fillId="101" borderId="0" applyNumberFormat="0" applyBorder="0" applyAlignment="0" applyProtection="0"/>
    <xf numFmtId="0" fontId="2" fillId="102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98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6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9" borderId="0" applyNumberFormat="0" applyBorder="0" applyAlignment="0" applyProtection="0"/>
    <xf numFmtId="0" fontId="2" fillId="112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89" fillId="113" borderId="0" applyNumberFormat="0" applyBorder="0" applyAlignment="0" applyProtection="0"/>
    <xf numFmtId="0" fontId="2" fillId="114" borderId="0" applyNumberFormat="0" applyBorder="0" applyAlignment="0" applyProtection="0"/>
    <xf numFmtId="0" fontId="2" fillId="13" borderId="0" applyNumberFormat="0" applyBorder="0" applyAlignment="0" applyProtection="0"/>
    <xf numFmtId="0" fontId="89" fillId="115" borderId="0" applyNumberFormat="0" applyBorder="0" applyAlignment="0" applyProtection="0"/>
    <xf numFmtId="0" fontId="2" fillId="116" borderId="0" applyNumberFormat="0" applyBorder="0" applyAlignment="0" applyProtection="0"/>
    <xf numFmtId="0" fontId="2" fillId="4" borderId="0" applyNumberFormat="0" applyBorder="0" applyAlignment="0" applyProtection="0"/>
    <xf numFmtId="0" fontId="89" fillId="117" borderId="0" applyNumberFormat="0" applyBorder="0" applyAlignment="0" applyProtection="0"/>
    <xf numFmtId="0" fontId="2" fillId="11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89" fillId="119" borderId="0" applyNumberFormat="0" applyBorder="0" applyAlignment="0" applyProtection="0"/>
    <xf numFmtId="0" fontId="2" fillId="8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89" fillId="120" borderId="0" applyNumberFormat="0" applyBorder="0" applyAlignment="0" applyProtection="0"/>
    <xf numFmtId="0" fontId="2" fillId="90" borderId="0" applyNumberFormat="0" applyBorder="0" applyAlignment="0" applyProtection="0"/>
    <xf numFmtId="0" fontId="2" fillId="13" borderId="0" applyNumberFormat="0" applyBorder="0" applyAlignment="0" applyProtection="0"/>
    <xf numFmtId="0" fontId="89" fillId="121" borderId="0" applyNumberFormat="0" applyBorder="0" applyAlignment="0" applyProtection="0"/>
    <xf numFmtId="0" fontId="2" fillId="122" borderId="0" applyNumberFormat="0" applyBorder="0" applyAlignment="0" applyProtection="0"/>
    <xf numFmtId="0" fontId="2" fillId="38" borderId="0" applyNumberFormat="0" applyBorder="0" applyAlignment="0" applyProtection="0"/>
    <xf numFmtId="0" fontId="114" fillId="12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54" borderId="0" applyNumberFormat="0" applyBorder="0" applyAlignment="0" applyProtection="0"/>
    <xf numFmtId="0" fontId="115" fillId="124" borderId="33" applyNumberFormat="0" applyAlignment="0" applyProtection="0"/>
    <xf numFmtId="0" fontId="15" fillId="17" borderId="34" applyNumberFormat="0" applyAlignment="0" applyProtection="0"/>
    <xf numFmtId="0" fontId="15" fillId="17" borderId="34" applyNumberFormat="0" applyAlignment="0" applyProtection="0"/>
    <xf numFmtId="0" fontId="15" fillId="125" borderId="34" applyNumberFormat="0" applyAlignment="0" applyProtection="0"/>
    <xf numFmtId="0" fontId="15" fillId="125" borderId="34" applyNumberFormat="0" applyAlignment="0" applyProtection="0"/>
    <xf numFmtId="0" fontId="15" fillId="17" borderId="34" applyNumberFormat="0" applyAlignment="0" applyProtection="0"/>
    <xf numFmtId="0" fontId="15" fillId="125" borderId="34" applyNumberFormat="0" applyAlignment="0" applyProtection="0"/>
    <xf numFmtId="0" fontId="15" fillId="29" borderId="34" applyNumberFormat="0" applyAlignment="0" applyProtection="0"/>
    <xf numFmtId="0" fontId="12" fillId="0" borderId="29" applyNumberFormat="0" applyFill="0" applyAlignment="0" applyProtection="0"/>
    <xf numFmtId="0" fontId="12" fillId="0" borderId="29" applyNumberFormat="0" applyFill="0" applyAlignment="0" applyProtection="0"/>
    <xf numFmtId="0" fontId="12" fillId="0" borderId="29">
      <alignment/>
      <protection/>
    </xf>
    <xf numFmtId="0" fontId="116" fillId="0" borderId="35">
      <alignment/>
      <protection/>
    </xf>
    <xf numFmtId="0" fontId="1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13" fillId="25" borderId="0" applyNumberFormat="0" applyBorder="0" applyAlignment="0" applyProtection="0"/>
    <xf numFmtId="0" fontId="118" fillId="33" borderId="0">
      <alignment/>
      <protection/>
    </xf>
    <xf numFmtId="0" fontId="14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4" fillId="0" borderId="0">
      <alignment/>
      <protection/>
    </xf>
    <xf numFmtId="0" fontId="119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6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8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8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8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64" fillId="0" borderId="0">
      <alignment/>
      <protection/>
    </xf>
    <xf numFmtId="0" fontId="119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1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14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1" borderId="32" applyNumberFormat="0" applyAlignment="0" applyProtection="0"/>
    <xf numFmtId="0" fontId="0" fillId="32" borderId="32" applyNumberFormat="0" applyAlignment="0" applyProtection="0"/>
    <xf numFmtId="0" fontId="50" fillId="31" borderId="32" applyNumberFormat="0" applyAlignment="0" applyProtection="0"/>
    <xf numFmtId="0" fontId="50" fillId="32" borderId="32" applyNumberFormat="0" applyAlignment="0" applyProtection="0"/>
    <xf numFmtId="0" fontId="50" fillId="31" borderId="32" applyNumberFormat="0" applyAlignment="0" applyProtection="0"/>
    <xf numFmtId="0" fontId="50" fillId="32" borderId="32" applyNumberFormat="0" applyAlignment="0" applyProtection="0"/>
    <xf numFmtId="0" fontId="122" fillId="33" borderId="30">
      <alignment/>
      <protection/>
    </xf>
    <xf numFmtId="0" fontId="50" fillId="32" borderId="32">
      <alignment/>
      <protection/>
    </xf>
    <xf numFmtId="0" fontId="123" fillId="33" borderId="36">
      <alignment/>
      <protection/>
    </xf>
    <xf numFmtId="0" fontId="15" fillId="17" borderId="34" applyNumberFormat="0" applyAlignment="0" applyProtection="0"/>
    <xf numFmtId="0" fontId="15" fillId="29" borderId="34" applyNumberFormat="0" applyAlignment="0" applyProtection="0"/>
    <xf numFmtId="0" fontId="15" fillId="17" borderId="34">
      <alignment/>
      <protection/>
    </xf>
    <xf numFmtId="0" fontId="124" fillId="30" borderId="37">
      <alignment/>
      <protection/>
    </xf>
    <xf numFmtId="0" fontId="125" fillId="0" borderId="38" applyNumberFormat="0" applyFill="0" applyAlignment="0" applyProtection="0"/>
    <xf numFmtId="0" fontId="17" fillId="0" borderId="39" applyNumberFormat="0" applyFill="0" applyAlignment="0" applyProtection="0"/>
    <xf numFmtId="0" fontId="17" fillId="0" borderId="39" applyNumberFormat="0" applyFill="0" applyAlignment="0" applyProtection="0"/>
    <xf numFmtId="0" fontId="17" fillId="0" borderId="40" applyNumberFormat="0" applyFill="0" applyAlignment="0" applyProtection="0"/>
    <xf numFmtId="0" fontId="17" fillId="0" borderId="40" applyNumberFormat="0" applyFill="0" applyAlignment="0" applyProtection="0"/>
    <xf numFmtId="0" fontId="17" fillId="0" borderId="39" applyNumberFormat="0" applyFill="0" applyAlignment="0" applyProtection="0"/>
    <xf numFmtId="0" fontId="17" fillId="0" borderId="40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6" fillId="0" borderId="0">
      <alignment/>
      <protection/>
    </xf>
    <xf numFmtId="0" fontId="65" fillId="0" borderId="0">
      <alignment/>
      <protection/>
    </xf>
    <xf numFmtId="176" fontId="126" fillId="0" borderId="0">
      <alignment/>
      <protection/>
    </xf>
    <xf numFmtId="177" fontId="65" fillId="0" borderId="0">
      <alignment/>
      <protection/>
    </xf>
    <xf numFmtId="0" fontId="127" fillId="126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48" borderId="0" applyNumberFormat="0" applyBorder="0" applyAlignment="0" applyProtection="0"/>
    <xf numFmtId="0" fontId="3" fillId="53" borderId="0" applyNumberFormat="0" applyBorder="0" applyAlignment="0" applyProtection="0"/>
    <xf numFmtId="0" fontId="3" fillId="48" borderId="0" applyNumberFormat="0" applyBorder="0" applyAlignment="0" applyProtection="0"/>
    <xf numFmtId="0" fontId="128" fillId="127" borderId="0" applyNumberFormat="0" applyBorder="0" applyAlignment="0" applyProtection="0"/>
    <xf numFmtId="0" fontId="60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28" borderId="0" applyNumberFormat="0" applyBorder="0" applyAlignment="0" applyProtection="0"/>
    <xf numFmtId="0" fontId="13" fillId="128" borderId="0" applyNumberFormat="0" applyBorder="0" applyAlignment="0" applyProtection="0"/>
    <xf numFmtId="0" fontId="13" fillId="25" borderId="0" applyNumberFormat="0" applyBorder="0" applyAlignment="0" applyProtection="0"/>
    <xf numFmtId="0" fontId="13" fillId="128" borderId="0" applyNumberFormat="0" applyBorder="0" applyAlignment="0" applyProtection="0"/>
    <xf numFmtId="0" fontId="13" fillId="25" borderId="0" applyNumberFormat="0" applyBorder="0" applyAlignment="0" applyProtection="0"/>
    <xf numFmtId="0" fontId="120" fillId="0" borderId="0">
      <alignment/>
      <protection/>
    </xf>
    <xf numFmtId="0" fontId="129" fillId="124" borderId="4" applyNumberFormat="0" applyAlignment="0" applyProtection="0"/>
    <xf numFmtId="0" fontId="4" fillId="17" borderId="5" applyNumberFormat="0" applyAlignment="0" applyProtection="0"/>
    <xf numFmtId="0" fontId="4" fillId="17" borderId="5" applyNumberFormat="0" applyAlignment="0" applyProtection="0"/>
    <xf numFmtId="0" fontId="4" fillId="125" borderId="5" applyNumberFormat="0" applyAlignment="0" applyProtection="0"/>
    <xf numFmtId="0" fontId="4" fillId="125" borderId="5" applyNumberFormat="0" applyAlignment="0" applyProtection="0"/>
    <xf numFmtId="0" fontId="4" fillId="17" borderId="5" applyNumberFormat="0" applyAlignment="0" applyProtection="0"/>
    <xf numFmtId="0" fontId="4" fillId="125" borderId="5" applyNumberFormat="0" applyAlignment="0" applyProtection="0"/>
    <xf numFmtId="0" fontId="4" fillId="29" borderId="5" applyNumberFormat="0" applyAlignment="0" applyProtection="0"/>
    <xf numFmtId="9" fontId="0" fillId="0" borderId="0" applyFill="0" applyBorder="0" applyAlignment="0" applyProtection="0"/>
    <xf numFmtId="0" fontId="120" fillId="0" borderId="0">
      <alignment/>
      <protection/>
    </xf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>
      <alignment/>
      <protection/>
    </xf>
    <xf numFmtId="0" fontId="130" fillId="0" borderId="0">
      <alignment/>
      <protection/>
    </xf>
    <xf numFmtId="0" fontId="17" fillId="0" borderId="39" applyNumberFormat="0" applyFill="0" applyAlignment="0" applyProtection="0"/>
    <xf numFmtId="0" fontId="17" fillId="0" borderId="40" applyNumberFormat="0" applyFill="0" applyAlignment="0" applyProtection="0"/>
    <xf numFmtId="0" fontId="17" fillId="0" borderId="39">
      <alignment/>
      <protection/>
    </xf>
    <xf numFmtId="0" fontId="131" fillId="0" borderId="41">
      <alignment/>
      <protection/>
    </xf>
    <xf numFmtId="0" fontId="92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101" fillId="0" borderId="0">
      <alignment/>
      <protection/>
    </xf>
  </cellStyleXfs>
  <cellXfs count="455">
    <xf numFmtId="0" fontId="0" fillId="0" borderId="0" xfId="0" applyAlignment="1">
      <alignment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right" wrapText="1"/>
      <protection locked="0"/>
    </xf>
    <xf numFmtId="1" fontId="19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42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right"/>
    </xf>
    <xf numFmtId="1" fontId="20" fillId="0" borderId="43" xfId="0" applyNumberFormat="1" applyFont="1" applyFill="1" applyBorder="1" applyAlignment="1">
      <alignment horizontal="right"/>
    </xf>
    <xf numFmtId="0" fontId="19" fillId="0" borderId="44" xfId="0" applyFont="1" applyFill="1" applyBorder="1" applyAlignment="1" applyProtection="1">
      <alignment/>
      <protection locked="0"/>
    </xf>
    <xf numFmtId="0" fontId="22" fillId="0" borderId="44" xfId="835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3" fillId="80" borderId="45" xfId="0" applyFont="1" applyFill="1" applyBorder="1" applyAlignment="1" applyProtection="1">
      <alignment horizontal="center" vertical="center" wrapText="1"/>
      <protection locked="0"/>
    </xf>
    <xf numFmtId="0" fontId="23" fillId="80" borderId="46" xfId="0" applyFont="1" applyFill="1" applyBorder="1" applyAlignment="1">
      <alignment horizontal="left" vertical="center" wrapText="1"/>
    </xf>
    <xf numFmtId="0" fontId="23" fillId="80" borderId="47" xfId="0" applyFont="1" applyFill="1" applyBorder="1" applyAlignment="1" applyProtection="1">
      <alignment horizontal="center" vertical="center" wrapText="1"/>
      <protection locked="0"/>
    </xf>
    <xf numFmtId="0" fontId="23" fillId="66" borderId="45" xfId="0" applyFont="1" applyFill="1" applyBorder="1" applyAlignment="1" applyProtection="1">
      <alignment horizontal="center" vertical="center" wrapText="1"/>
      <protection locked="0"/>
    </xf>
    <xf numFmtId="0" fontId="23" fillId="66" borderId="48" xfId="0" applyFont="1" applyFill="1" applyBorder="1" applyAlignment="1" applyProtection="1">
      <alignment horizontal="left" vertical="center" wrapText="1"/>
      <protection locked="0"/>
    </xf>
    <xf numFmtId="0" fontId="23" fillId="66" borderId="47" xfId="0" applyFont="1" applyFill="1" applyBorder="1" applyAlignment="1" applyProtection="1">
      <alignment horizontal="center" vertical="center" wrapText="1"/>
      <protection locked="0"/>
    </xf>
    <xf numFmtId="0" fontId="23" fillId="66" borderId="46" xfId="0" applyFont="1" applyFill="1" applyBorder="1" applyAlignment="1" applyProtection="1">
      <alignment horizontal="left" vertical="center" wrapText="1"/>
      <protection locked="0"/>
    </xf>
    <xf numFmtId="0" fontId="23" fillId="38" borderId="47" xfId="0" applyFont="1" applyFill="1" applyBorder="1" applyAlignment="1" applyProtection="1">
      <alignment horizontal="center" vertical="center" wrapText="1"/>
      <protection locked="0"/>
    </xf>
    <xf numFmtId="0" fontId="23" fillId="38" borderId="46" xfId="0" applyFont="1" applyFill="1" applyBorder="1" applyAlignment="1" applyProtection="1">
      <alignment horizontal="left" vertical="center" wrapText="1"/>
      <protection locked="0"/>
    </xf>
    <xf numFmtId="0" fontId="23" fillId="98" borderId="47" xfId="0" applyFont="1" applyFill="1" applyBorder="1" applyAlignment="1" applyProtection="1">
      <alignment horizontal="center" vertical="center" wrapText="1"/>
      <protection locked="0"/>
    </xf>
    <xf numFmtId="0" fontId="23" fillId="98" borderId="46" xfId="0" applyFont="1" applyFill="1" applyBorder="1" applyAlignment="1" applyProtection="1">
      <alignment horizontal="left" vertical="center" wrapText="1"/>
      <protection locked="0"/>
    </xf>
    <xf numFmtId="0" fontId="23" fillId="6" borderId="49" xfId="0" applyFont="1" applyFill="1" applyBorder="1" applyAlignment="1" applyProtection="1">
      <alignment horizontal="center" vertical="center" wrapText="1"/>
      <protection locked="0"/>
    </xf>
    <xf numFmtId="0" fontId="23" fillId="6" borderId="50" xfId="0" applyFont="1" applyFill="1" applyBorder="1" applyAlignment="1" applyProtection="1">
      <alignment horizontal="center" vertical="center" wrapText="1"/>
      <protection locked="0"/>
    </xf>
    <xf numFmtId="0" fontId="23" fillId="6" borderId="45" xfId="0" applyFont="1" applyFill="1" applyBorder="1" applyAlignment="1" applyProtection="1">
      <alignment horizontal="center" vertical="center" wrapText="1"/>
      <protection locked="0"/>
    </xf>
    <xf numFmtId="0" fontId="23" fillId="98" borderId="49" xfId="0" applyFont="1" applyFill="1" applyBorder="1" applyAlignment="1" applyProtection="1">
      <alignment horizontal="center" vertical="center" wrapText="1"/>
      <protection locked="0"/>
    </xf>
    <xf numFmtId="0" fontId="23" fillId="98" borderId="50" xfId="0" applyFont="1" applyFill="1" applyBorder="1" applyAlignment="1" applyProtection="1">
      <alignment horizontal="center" vertical="center" wrapText="1"/>
      <protection locked="0"/>
    </xf>
    <xf numFmtId="0" fontId="23" fillId="98" borderId="45" xfId="0" applyFont="1" applyFill="1" applyBorder="1" applyAlignment="1" applyProtection="1">
      <alignment horizontal="center" vertical="center" wrapText="1"/>
      <protection locked="0"/>
    </xf>
    <xf numFmtId="0" fontId="23" fillId="129" borderId="49" xfId="0" applyFont="1" applyFill="1" applyBorder="1" applyAlignment="1" applyProtection="1">
      <alignment horizontal="center" vertical="center" wrapText="1"/>
      <protection locked="0"/>
    </xf>
    <xf numFmtId="0" fontId="23" fillId="129" borderId="50" xfId="0" applyFont="1" applyFill="1" applyBorder="1" applyAlignment="1" applyProtection="1">
      <alignment horizontal="center" vertical="center" wrapText="1"/>
      <protection locked="0"/>
    </xf>
    <xf numFmtId="0" fontId="23" fillId="129" borderId="45" xfId="0" applyFont="1" applyFill="1" applyBorder="1" applyAlignment="1" applyProtection="1">
      <alignment horizontal="center" vertical="center" wrapText="1"/>
      <protection locked="0"/>
    </xf>
    <xf numFmtId="0" fontId="27" fillId="0" borderId="51" xfId="883" applyNumberFormat="1" applyFont="1" applyFill="1" applyBorder="1" applyAlignment="1" applyProtection="1">
      <alignment vertical="center" textRotation="180" wrapText="1"/>
      <protection locked="0"/>
    </xf>
    <xf numFmtId="0" fontId="28" fillId="92" borderId="52" xfId="1035" applyFont="1" applyFill="1" applyBorder="1" applyAlignment="1">
      <alignment horizontal="center" vertical="center" wrapText="1"/>
      <protection/>
    </xf>
    <xf numFmtId="0" fontId="23" fillId="38" borderId="45" xfId="0" applyFont="1" applyFill="1" applyBorder="1" applyAlignment="1" applyProtection="1">
      <alignment horizontal="center" vertical="center" wrapText="1"/>
      <protection locked="0"/>
    </xf>
    <xf numFmtId="0" fontId="23" fillId="98" borderId="53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right" wrapText="1"/>
      <protection locked="0"/>
    </xf>
    <xf numFmtId="1" fontId="24" fillId="0" borderId="0" xfId="0" applyNumberFormat="1" applyFont="1" applyFill="1" applyBorder="1" applyAlignment="1" applyProtection="1">
      <alignment horizontal="right" wrapText="1"/>
      <protection locked="0"/>
    </xf>
    <xf numFmtId="0" fontId="19" fillId="17" borderId="0" xfId="0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8" fillId="4" borderId="54" xfId="0" applyFont="1" applyFill="1" applyBorder="1" applyAlignment="1" applyProtection="1">
      <alignment vertical="center" wrapText="1"/>
      <protection locked="0"/>
    </xf>
    <xf numFmtId="0" fontId="28" fillId="4" borderId="55" xfId="0" applyFont="1" applyFill="1" applyBorder="1" applyAlignment="1" applyProtection="1">
      <alignment horizontal="right" wrapText="1"/>
      <protection locked="0"/>
    </xf>
    <xf numFmtId="0" fontId="28" fillId="4" borderId="56" xfId="0" applyFont="1" applyFill="1" applyBorder="1" applyAlignment="1" applyProtection="1">
      <alignment vertical="center" wrapText="1"/>
      <protection locked="0"/>
    </xf>
    <xf numFmtId="0" fontId="28" fillId="4" borderId="46" xfId="0" applyFont="1" applyFill="1" applyBorder="1" applyAlignment="1" applyProtection="1">
      <alignment horizontal="right" wrapText="1"/>
      <protection locked="0"/>
    </xf>
    <xf numFmtId="0" fontId="28" fillId="4" borderId="57" xfId="0" applyFont="1" applyFill="1" applyBorder="1" applyAlignment="1" applyProtection="1">
      <alignment vertical="center" wrapText="1"/>
      <protection locked="0"/>
    </xf>
    <xf numFmtId="0" fontId="28" fillId="4" borderId="58" xfId="0" applyFont="1" applyFill="1" applyBorder="1" applyAlignment="1" applyProtection="1">
      <alignment horizontal="right" wrapText="1"/>
      <protection locked="0"/>
    </xf>
    <xf numFmtId="0" fontId="19" fillId="0" borderId="5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2104" applyFont="1" applyFill="1" applyProtection="1">
      <alignment/>
      <protection locked="0"/>
    </xf>
    <xf numFmtId="0" fontId="0" fillId="0" borderId="0" xfId="2104">
      <alignment/>
      <protection/>
    </xf>
    <xf numFmtId="0" fontId="19" fillId="0" borderId="0" xfId="2104" applyFont="1" applyFill="1" applyBorder="1" applyAlignment="1" applyProtection="1">
      <alignment horizontal="center" vertical="center"/>
      <protection locked="0"/>
    </xf>
    <xf numFmtId="0" fontId="36" fillId="0" borderId="0" xfId="2104" applyFont="1" applyFill="1" applyAlignment="1">
      <alignment horizontal="center" vertical="center"/>
      <protection/>
    </xf>
    <xf numFmtId="0" fontId="39" fillId="0" borderId="0" xfId="2104" applyFont="1" applyFill="1" applyAlignment="1">
      <alignment horizontal="center"/>
      <protection/>
    </xf>
    <xf numFmtId="0" fontId="14" fillId="0" borderId="0" xfId="2104" applyFont="1" applyFill="1">
      <alignment/>
      <protection/>
    </xf>
    <xf numFmtId="0" fontId="41" fillId="0" borderId="0" xfId="2104" applyFont="1" applyFill="1" applyBorder="1" applyAlignment="1">
      <alignment/>
      <protection/>
    </xf>
    <xf numFmtId="0" fontId="34" fillId="0" borderId="0" xfId="2104" applyFont="1" applyFill="1" applyBorder="1">
      <alignment/>
      <protection/>
    </xf>
    <xf numFmtId="0" fontId="14" fillId="0" borderId="0" xfId="2104" applyFont="1" applyFill="1" applyBorder="1">
      <alignment/>
      <protection/>
    </xf>
    <xf numFmtId="0" fontId="34" fillId="0" borderId="0" xfId="2104" applyFont="1" applyFill="1" applyBorder="1" applyAlignment="1">
      <alignment/>
      <protection/>
    </xf>
    <xf numFmtId="0" fontId="14" fillId="0" borderId="0" xfId="2104" applyFont="1" applyFill="1" applyBorder="1" applyProtection="1">
      <alignment/>
      <protection locked="0"/>
    </xf>
    <xf numFmtId="0" fontId="35" fillId="0" borderId="0" xfId="2104" applyFont="1" applyFill="1" applyBorder="1" applyAlignment="1">
      <alignment/>
      <protection/>
    </xf>
    <xf numFmtId="0" fontId="35" fillId="0" borderId="0" xfId="2104" applyFont="1" applyFill="1" applyBorder="1">
      <alignment/>
      <protection/>
    </xf>
    <xf numFmtId="0" fontId="19" fillId="0" borderId="0" xfId="2104" applyFont="1" applyFill="1" applyAlignment="1">
      <alignment vertical="center"/>
      <protection/>
    </xf>
    <xf numFmtId="0" fontId="42" fillId="0" borderId="0" xfId="0" applyFont="1" applyFill="1" applyAlignment="1" applyProtection="1">
      <alignment/>
      <protection locked="0"/>
    </xf>
    <xf numFmtId="0" fontId="19" fillId="0" borderId="0" xfId="2104" applyFont="1" applyFill="1" applyBorder="1" applyAlignment="1">
      <alignment horizontal="center" vertical="center"/>
      <protection/>
    </xf>
    <xf numFmtId="0" fontId="35" fillId="0" borderId="0" xfId="2104" applyFont="1" applyFill="1" applyBorder="1" applyAlignment="1">
      <alignment horizontal="right"/>
      <protection/>
    </xf>
    <xf numFmtId="0" fontId="2" fillId="0" borderId="0" xfId="835" applyNumberFormat="1" applyFont="1" applyFill="1" applyBorder="1" applyAlignment="1" applyProtection="1">
      <alignment/>
      <protection locked="0"/>
    </xf>
    <xf numFmtId="0" fontId="42" fillId="0" borderId="0" xfId="2104" applyFont="1" applyFill="1" applyProtection="1">
      <alignment/>
      <protection locked="0"/>
    </xf>
    <xf numFmtId="0" fontId="18" fillId="0" borderId="0" xfId="835" applyNumberFormat="1" applyFont="1" applyFill="1" applyBorder="1" applyAlignment="1" applyProtection="1">
      <alignment wrapText="1"/>
      <protection locked="0"/>
    </xf>
    <xf numFmtId="0" fontId="18" fillId="0" borderId="0" xfId="835" applyNumberFormat="1" applyFont="1" applyFill="1" applyBorder="1" applyAlignment="1" applyProtection="1">
      <alignment horizontal="center" vertical="center"/>
      <protection locked="0"/>
    </xf>
    <xf numFmtId="0" fontId="18" fillId="0" borderId="0" xfId="835" applyNumberFormat="1" applyFont="1" applyFill="1" applyBorder="1" applyAlignment="1" applyProtection="1">
      <alignment horizontal="right"/>
      <protection locked="0"/>
    </xf>
    <xf numFmtId="0" fontId="2" fillId="0" borderId="0" xfId="835" applyNumberFormat="1" applyFont="1" applyFill="1" applyBorder="1" applyAlignment="1" applyProtection="1">
      <alignment horizontal="center" vertical="center"/>
      <protection locked="0"/>
    </xf>
    <xf numFmtId="0" fontId="18" fillId="0" borderId="0" xfId="835" applyNumberFormat="1" applyFont="1" applyFill="1" applyBorder="1" applyAlignment="1" applyProtection="1">
      <alignment/>
      <protection locked="0"/>
    </xf>
    <xf numFmtId="0" fontId="18" fillId="0" borderId="0" xfId="835" applyNumberFormat="1" applyFont="1" applyFill="1" applyBorder="1" applyAlignment="1" applyProtection="1">
      <alignment horizontal="right" vertical="center"/>
      <protection locked="0"/>
    </xf>
    <xf numFmtId="0" fontId="23" fillId="130" borderId="0" xfId="2104" applyFont="1" applyFill="1" applyBorder="1" applyAlignment="1" applyProtection="1">
      <alignment horizontal="center" vertical="center" wrapText="1"/>
      <protection locked="0"/>
    </xf>
    <xf numFmtId="0" fontId="2" fillId="130" borderId="0" xfId="835" applyNumberFormat="1" applyFont="1" applyFill="1" applyBorder="1" applyAlignment="1" applyProtection="1">
      <alignment wrapText="1"/>
      <protection locked="0"/>
    </xf>
    <xf numFmtId="0" fontId="2" fillId="130" borderId="0" xfId="835" applyNumberFormat="1" applyFont="1" applyFill="1" applyBorder="1" applyAlignment="1" applyProtection="1">
      <alignment horizontal="center" vertical="center"/>
      <protection locked="0"/>
    </xf>
    <xf numFmtId="0" fontId="2" fillId="130" borderId="0" xfId="835" applyNumberFormat="1" applyFont="1" applyFill="1" applyBorder="1" applyAlignment="1" applyProtection="1">
      <alignment/>
      <protection locked="0"/>
    </xf>
    <xf numFmtId="0" fontId="3" fillId="0" borderId="0" xfId="835" applyNumberFormat="1" applyFill="1" applyBorder="1" applyAlignment="1" applyProtection="1">
      <alignment/>
      <protection locked="0"/>
    </xf>
    <xf numFmtId="0" fontId="43" fillId="0" borderId="0" xfId="0" applyFont="1" applyFill="1" applyAlignment="1" applyProtection="1">
      <alignment/>
      <protection locked="0"/>
    </xf>
    <xf numFmtId="0" fontId="23" fillId="130" borderId="0" xfId="2104" applyFont="1" applyFill="1" applyBorder="1" applyAlignment="1" applyProtection="1">
      <alignment horizontal="center" vertical="center"/>
      <protection locked="0"/>
    </xf>
    <xf numFmtId="0" fontId="43" fillId="130" borderId="0" xfId="2104" applyFont="1" applyFill="1" applyBorder="1" applyProtection="1">
      <alignment/>
      <protection locked="0"/>
    </xf>
    <xf numFmtId="0" fontId="23" fillId="0" borderId="0" xfId="2104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/>
      <protection locked="0"/>
    </xf>
    <xf numFmtId="0" fontId="19" fillId="0" borderId="0" xfId="2104" applyFont="1" applyFill="1" applyAlignment="1" applyProtection="1">
      <alignment horizontal="center" vertical="center"/>
      <protection locked="0"/>
    </xf>
    <xf numFmtId="0" fontId="44" fillId="0" borderId="0" xfId="2104" applyFont="1" applyFill="1" applyProtection="1">
      <alignment/>
      <protection locked="0"/>
    </xf>
    <xf numFmtId="0" fontId="45" fillId="0" borderId="0" xfId="2104" applyFont="1" applyFill="1" applyAlignment="1" applyProtection="1">
      <alignment horizontal="center" vertical="center"/>
      <protection locked="0"/>
    </xf>
    <xf numFmtId="0" fontId="19" fillId="0" borderId="5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47" fillId="0" borderId="0" xfId="0" applyFont="1" applyAlignment="1">
      <alignment/>
    </xf>
    <xf numFmtId="0" fontId="23" fillId="98" borderId="0" xfId="0" applyFont="1" applyFill="1" applyBorder="1" applyAlignment="1" applyProtection="1">
      <alignment horizontal="left" vertical="center" wrapText="1"/>
      <protection locked="0"/>
    </xf>
    <xf numFmtId="0" fontId="23" fillId="0" borderId="61" xfId="0" applyFont="1" applyFill="1" applyBorder="1" applyAlignment="1" applyProtection="1">
      <alignment horizontal="center" vertical="center" wrapText="1"/>
      <protection locked="0"/>
    </xf>
    <xf numFmtId="0" fontId="23" fillId="0" borderId="61" xfId="0" applyFont="1" applyFill="1" applyBorder="1" applyAlignment="1" applyProtection="1">
      <alignment horizontal="left" vertical="center" wrapText="1"/>
      <protection locked="0"/>
    </xf>
    <xf numFmtId="0" fontId="23" fillId="6" borderId="53" xfId="0" applyFont="1" applyFill="1" applyBorder="1" applyAlignment="1" applyProtection="1">
      <alignment horizontal="left" vertical="center" wrapText="1"/>
      <protection locked="0"/>
    </xf>
    <xf numFmtId="0" fontId="23" fillId="6" borderId="0" xfId="0" applyFont="1" applyFill="1" applyBorder="1" applyAlignment="1" applyProtection="1">
      <alignment horizontal="left" vertical="center" wrapText="1"/>
      <protection locked="0"/>
    </xf>
    <xf numFmtId="0" fontId="23" fillId="6" borderId="48" xfId="0" applyFont="1" applyFill="1" applyBorder="1" applyAlignment="1" applyProtection="1">
      <alignment horizontal="left" vertical="center" wrapText="1"/>
      <protection locked="0"/>
    </xf>
    <xf numFmtId="0" fontId="23" fillId="98" borderId="48" xfId="0" applyFont="1" applyFill="1" applyBorder="1" applyAlignment="1" applyProtection="1">
      <alignment horizontal="left" vertical="center" wrapText="1"/>
      <protection locked="0"/>
    </xf>
    <xf numFmtId="0" fontId="23" fillId="129" borderId="53" xfId="0" applyFont="1" applyFill="1" applyBorder="1" applyAlignment="1" applyProtection="1">
      <alignment horizontal="left" vertical="center" wrapText="1"/>
      <protection locked="0"/>
    </xf>
    <xf numFmtId="0" fontId="23" fillId="129" borderId="0" xfId="0" applyFont="1" applyFill="1" applyBorder="1" applyAlignment="1" applyProtection="1">
      <alignment horizontal="left" vertical="center" wrapText="1"/>
      <protection locked="0"/>
    </xf>
    <xf numFmtId="0" fontId="23" fillId="129" borderId="48" xfId="0" applyFont="1" applyFill="1" applyBorder="1" applyAlignment="1" applyProtection="1">
      <alignment horizontal="left" vertical="center" wrapText="1"/>
      <protection locked="0"/>
    </xf>
    <xf numFmtId="0" fontId="19" fillId="38" borderId="54" xfId="0" applyFont="1" applyFill="1" applyBorder="1" applyAlignment="1" applyProtection="1">
      <alignment horizontal="center" vertical="center" wrapText="1"/>
      <protection locked="0"/>
    </xf>
    <xf numFmtId="0" fontId="19" fillId="38" borderId="56" xfId="0" applyFont="1" applyFill="1" applyBorder="1" applyAlignment="1" applyProtection="1">
      <alignment horizontal="center" vertical="center" wrapText="1"/>
      <protection locked="0"/>
    </xf>
    <xf numFmtId="0" fontId="19" fillId="38" borderId="62" xfId="0" applyFont="1" applyFill="1" applyBorder="1" applyAlignment="1" applyProtection="1">
      <alignment horizontal="center" vertical="center" wrapText="1"/>
      <protection locked="0"/>
    </xf>
    <xf numFmtId="0" fontId="19" fillId="38" borderId="63" xfId="0" applyFont="1" applyFill="1" applyBorder="1" applyAlignment="1" applyProtection="1">
      <alignment horizontal="center" vertical="center" wrapText="1"/>
      <protection locked="0"/>
    </xf>
    <xf numFmtId="0" fontId="19" fillId="92" borderId="63" xfId="0" applyFont="1" applyFill="1" applyBorder="1" applyAlignment="1" applyProtection="1">
      <alignment horizontal="center" vertical="center" wrapText="1"/>
      <protection locked="0"/>
    </xf>
    <xf numFmtId="0" fontId="19" fillId="92" borderId="56" xfId="0" applyFont="1" applyFill="1" applyBorder="1" applyAlignment="1" applyProtection="1">
      <alignment horizontal="center" vertical="center" wrapText="1"/>
      <protection locked="0"/>
    </xf>
    <xf numFmtId="0" fontId="19" fillId="92" borderId="64" xfId="0" applyFont="1" applyFill="1" applyBorder="1" applyAlignment="1" applyProtection="1">
      <alignment horizontal="center" vertical="center" wrapText="1"/>
      <protection locked="0"/>
    </xf>
    <xf numFmtId="0" fontId="19" fillId="6" borderId="65" xfId="0" applyFont="1" applyFill="1" applyBorder="1" applyAlignment="1" applyProtection="1">
      <alignment horizontal="left" vertical="center" wrapText="1"/>
      <protection locked="0"/>
    </xf>
    <xf numFmtId="0" fontId="19" fillId="6" borderId="66" xfId="0" applyFont="1" applyFill="1" applyBorder="1" applyAlignment="1" applyProtection="1">
      <alignment horizontal="left" vertical="center" wrapText="1"/>
      <protection locked="0"/>
    </xf>
    <xf numFmtId="0" fontId="28" fillId="92" borderId="46" xfId="1035" applyFont="1" applyFill="1" applyBorder="1" applyAlignment="1">
      <alignment horizontal="left" vertical="center" wrapText="1"/>
      <protection/>
    </xf>
    <xf numFmtId="0" fontId="19" fillId="0" borderId="67" xfId="0" applyFont="1" applyFill="1" applyBorder="1" applyAlignment="1">
      <alignment horizontal="center" vertical="center" wrapText="1"/>
    </xf>
    <xf numFmtId="0" fontId="14" fillId="17" borderId="68" xfId="0" applyFont="1" applyFill="1" applyBorder="1" applyAlignment="1">
      <alignment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75" xfId="0" applyFont="1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/>
    </xf>
    <xf numFmtId="0" fontId="14" fillId="0" borderId="65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4" fillId="131" borderId="78" xfId="0" applyFont="1" applyFill="1" applyBorder="1" applyAlignment="1">
      <alignment horizontal="center" vertical="center" wrapText="1"/>
    </xf>
    <xf numFmtId="0" fontId="14" fillId="131" borderId="79" xfId="0" applyFont="1" applyFill="1" applyBorder="1" applyAlignment="1">
      <alignment horizontal="center" vertical="center" wrapText="1"/>
    </xf>
    <xf numFmtId="0" fontId="14" fillId="131" borderId="80" xfId="0" applyFont="1" applyFill="1" applyBorder="1" applyAlignment="1">
      <alignment horizontal="center" vertical="center" wrapText="1"/>
    </xf>
    <xf numFmtId="0" fontId="14" fillId="132" borderId="79" xfId="0" applyFont="1" applyFill="1" applyBorder="1" applyAlignment="1">
      <alignment horizontal="center" vertical="center" wrapText="1"/>
    </xf>
    <xf numFmtId="0" fontId="19" fillId="0" borderId="81" xfId="0" applyFont="1" applyFill="1" applyBorder="1" applyAlignment="1" applyProtection="1">
      <alignment vertical="center" wrapText="1"/>
      <protection locked="0"/>
    </xf>
    <xf numFmtId="0" fontId="28" fillId="133" borderId="82" xfId="0" applyFont="1" applyFill="1" applyBorder="1" applyAlignment="1" applyProtection="1">
      <alignment horizontal="center" vertical="center" wrapText="1"/>
      <protection locked="0"/>
    </xf>
    <xf numFmtId="0" fontId="28" fillId="133" borderId="48" xfId="0" applyFont="1" applyFill="1" applyBorder="1" applyAlignment="1" applyProtection="1">
      <alignment horizontal="left" vertical="center" wrapText="1"/>
      <protection locked="0"/>
    </xf>
    <xf numFmtId="0" fontId="28" fillId="133" borderId="46" xfId="0" applyFont="1" applyFill="1" applyBorder="1" applyAlignment="1" applyProtection="1">
      <alignment horizontal="left" vertical="center" wrapText="1"/>
      <protection locked="0"/>
    </xf>
    <xf numFmtId="0" fontId="28" fillId="133" borderId="53" xfId="0" applyFont="1" applyFill="1" applyBorder="1" applyAlignment="1" applyProtection="1">
      <alignment horizontal="left" vertical="center" wrapText="1"/>
      <protection locked="0"/>
    </xf>
    <xf numFmtId="0" fontId="24" fillId="0" borderId="65" xfId="0" applyFont="1" applyFill="1" applyBorder="1" applyAlignment="1">
      <alignment horizontal="left" vertical="center" wrapText="1"/>
    </xf>
    <xf numFmtId="1" fontId="24" fillId="0" borderId="65" xfId="0" applyNumberFormat="1" applyFont="1" applyFill="1" applyBorder="1" applyAlignment="1">
      <alignment horizontal="right" wrapText="1"/>
    </xf>
    <xf numFmtId="0" fontId="24" fillId="0" borderId="61" xfId="0" applyFont="1" applyFill="1" applyBorder="1" applyAlignment="1">
      <alignment horizontal="right" wrapText="1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65" xfId="0" applyFont="1" applyFill="1" applyBorder="1" applyAlignment="1" applyProtection="1">
      <alignment horizontal="right" wrapText="1"/>
      <protection locked="0"/>
    </xf>
    <xf numFmtId="0" fontId="19" fillId="134" borderId="0" xfId="0" applyFont="1" applyFill="1" applyBorder="1" applyAlignment="1" applyProtection="1">
      <alignment horizontal="center" vertical="center" wrapText="1"/>
      <protection locked="0"/>
    </xf>
    <xf numFmtId="0" fontId="19" fillId="134" borderId="65" xfId="0" applyFont="1" applyFill="1" applyBorder="1" applyAlignment="1" applyProtection="1">
      <alignment vertical="center" wrapText="1"/>
      <protection locked="0"/>
    </xf>
    <xf numFmtId="0" fontId="19" fillId="0" borderId="44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27" fillId="0" borderId="83" xfId="883" applyNumberFormat="1" applyFont="1" applyFill="1" applyBorder="1" applyAlignment="1" applyProtection="1">
      <alignment horizontal="center" vertical="center" textRotation="180" wrapText="1"/>
      <protection locked="0"/>
    </xf>
    <xf numFmtId="0" fontId="14" fillId="131" borderId="0" xfId="0" applyFont="1" applyFill="1" applyBorder="1" applyAlignment="1">
      <alignment horizontal="center" vertical="center" wrapText="1"/>
    </xf>
    <xf numFmtId="0" fontId="0" fillId="41" borderId="84" xfId="0" applyFill="1" applyBorder="1" applyAlignment="1">
      <alignment horizontal="center"/>
    </xf>
    <xf numFmtId="0" fontId="14" fillId="131" borderId="85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horizontal="center"/>
    </xf>
    <xf numFmtId="0" fontId="14" fillId="0" borderId="86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vertical="center" wrapText="1"/>
    </xf>
    <xf numFmtId="0" fontId="19" fillId="0" borderId="71" xfId="0" applyFont="1" applyFill="1" applyBorder="1" applyAlignment="1">
      <alignment vertical="center" wrapText="1"/>
    </xf>
    <xf numFmtId="0" fontId="14" fillId="132" borderId="0" xfId="0" applyFont="1" applyFill="1" applyBorder="1" applyAlignment="1">
      <alignment horizontal="center" vertical="center" wrapText="1"/>
    </xf>
    <xf numFmtId="0" fontId="23" fillId="135" borderId="51" xfId="0" applyFont="1" applyFill="1" applyBorder="1" applyAlignment="1" applyProtection="1">
      <alignment horizontal="center" vertical="center" wrapText="1"/>
      <protection locked="0"/>
    </xf>
    <xf numFmtId="0" fontId="80" fillId="135" borderId="87" xfId="2126" applyFont="1" applyFill="1" applyBorder="1" applyAlignment="1">
      <alignment wrapText="1"/>
      <protection/>
    </xf>
    <xf numFmtId="0" fontId="132" fillId="135" borderId="88" xfId="0" applyFont="1" applyFill="1" applyBorder="1" applyAlignment="1" applyProtection="1">
      <alignment horizontal="center" vertical="center" wrapText="1"/>
      <protection locked="0"/>
    </xf>
    <xf numFmtId="0" fontId="132" fillId="135" borderId="89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3" fillId="136" borderId="65" xfId="0" applyFont="1" applyFill="1" applyBorder="1" applyAlignment="1" applyProtection="1">
      <alignment horizontal="left" vertical="center" wrapText="1"/>
      <protection locked="0"/>
    </xf>
    <xf numFmtId="0" fontId="23" fillId="136" borderId="65" xfId="0" applyFont="1" applyFill="1" applyBorder="1" applyAlignment="1" applyProtection="1">
      <alignment horizontal="center" vertical="center" wrapText="1"/>
      <protection locked="0"/>
    </xf>
    <xf numFmtId="0" fontId="24" fillId="0" borderId="78" xfId="2126" applyFont="1" applyFill="1" applyBorder="1" applyAlignment="1">
      <alignment wrapText="1"/>
      <protection/>
    </xf>
    <xf numFmtId="0" fontId="19" fillId="0" borderId="65" xfId="0" applyFont="1" applyFill="1" applyBorder="1" applyAlignment="1" applyProtection="1">
      <alignment wrapText="1"/>
      <protection locked="0"/>
    </xf>
    <xf numFmtId="0" fontId="24" fillId="0" borderId="65" xfId="0" applyFont="1" applyFill="1" applyBorder="1" applyAlignment="1" applyProtection="1">
      <alignment wrapText="1"/>
      <protection locked="0"/>
    </xf>
    <xf numFmtId="0" fontId="19" fillId="0" borderId="72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65" xfId="0" applyFill="1" applyBorder="1" applyAlignment="1">
      <alignment horizontal="center"/>
    </xf>
    <xf numFmtId="0" fontId="132" fillId="137" borderId="90" xfId="0" applyFont="1" applyFill="1" applyBorder="1" applyAlignment="1" applyProtection="1">
      <alignment horizontal="center" vertical="center" wrapText="1"/>
      <protection locked="0"/>
    </xf>
    <xf numFmtId="0" fontId="132" fillId="137" borderId="91" xfId="0" applyFont="1" applyFill="1" applyBorder="1" applyAlignment="1" applyProtection="1">
      <alignment horizontal="center" vertical="center" wrapText="1"/>
      <protection locked="0"/>
    </xf>
    <xf numFmtId="0" fontId="133" fillId="137" borderId="54" xfId="0" applyFont="1" applyFill="1" applyBorder="1" applyAlignment="1" applyProtection="1">
      <alignment vertical="center" wrapText="1"/>
      <protection locked="0"/>
    </xf>
    <xf numFmtId="0" fontId="133" fillId="137" borderId="55" xfId="0" applyFont="1" applyFill="1" applyBorder="1" applyAlignment="1" applyProtection="1">
      <alignment horizontal="right" wrapText="1"/>
      <protection locked="0"/>
    </xf>
    <xf numFmtId="0" fontId="132" fillId="137" borderId="50" xfId="0" applyFont="1" applyFill="1" applyBorder="1" applyAlignment="1" applyProtection="1">
      <alignment horizontal="center" vertical="center" wrapText="1"/>
      <protection locked="0"/>
    </xf>
    <xf numFmtId="0" fontId="132" fillId="137" borderId="51" xfId="0" applyFont="1" applyFill="1" applyBorder="1" applyAlignment="1" applyProtection="1">
      <alignment horizontal="center" vertical="center" wrapText="1"/>
      <protection locked="0"/>
    </xf>
    <xf numFmtId="0" fontId="133" fillId="137" borderId="56" xfId="0" applyFont="1" applyFill="1" applyBorder="1" applyAlignment="1" applyProtection="1">
      <alignment vertical="center" wrapText="1"/>
      <protection locked="0"/>
    </xf>
    <xf numFmtId="0" fontId="133" fillId="137" borderId="46" xfId="0" applyFont="1" applyFill="1" applyBorder="1" applyAlignment="1" applyProtection="1">
      <alignment horizontal="right" wrapText="1"/>
      <protection locked="0"/>
    </xf>
    <xf numFmtId="0" fontId="132" fillId="137" borderId="92" xfId="0" applyFont="1" applyFill="1" applyBorder="1" applyAlignment="1" applyProtection="1">
      <alignment horizontal="center" vertical="center" wrapText="1"/>
      <protection locked="0"/>
    </xf>
    <xf numFmtId="0" fontId="132" fillId="137" borderId="93" xfId="0" applyFont="1" applyFill="1" applyBorder="1" applyAlignment="1" applyProtection="1">
      <alignment horizontal="center" vertical="center" wrapText="1"/>
      <protection locked="0"/>
    </xf>
    <xf numFmtId="0" fontId="133" fillId="137" borderId="57" xfId="0" applyFont="1" applyFill="1" applyBorder="1" applyAlignment="1" applyProtection="1">
      <alignment vertical="center" wrapText="1"/>
      <protection locked="0"/>
    </xf>
    <xf numFmtId="0" fontId="133" fillId="137" borderId="58" xfId="0" applyFont="1" applyFill="1" applyBorder="1" applyAlignment="1" applyProtection="1">
      <alignment horizontal="right" wrapText="1"/>
      <protection locked="0"/>
    </xf>
    <xf numFmtId="0" fontId="14" fillId="138" borderId="65" xfId="0" applyFont="1" applyFill="1" applyBorder="1" applyAlignment="1">
      <alignment horizontal="center" vertical="center" wrapText="1"/>
    </xf>
    <xf numFmtId="0" fontId="14" fillId="138" borderId="0" xfId="0" applyFont="1" applyFill="1" applyBorder="1" applyAlignment="1">
      <alignment horizontal="center" vertical="center" wrapText="1"/>
    </xf>
    <xf numFmtId="0" fontId="14" fillId="139" borderId="65" xfId="0" applyFont="1" applyFill="1" applyBorder="1" applyAlignment="1">
      <alignment horizontal="center" vertical="center" wrapText="1"/>
    </xf>
    <xf numFmtId="0" fontId="31" fillId="138" borderId="65" xfId="0" applyFont="1" applyFill="1" applyBorder="1" applyAlignment="1">
      <alignment horizontal="left" vertical="center" wrapText="1"/>
    </xf>
    <xf numFmtId="0" fontId="23" fillId="4" borderId="51" xfId="0" applyFont="1" applyFill="1" applyBorder="1" applyAlignment="1" applyProtection="1">
      <alignment horizontal="center" vertical="center" wrapText="1"/>
      <protection locked="0"/>
    </xf>
    <xf numFmtId="0" fontId="23" fillId="4" borderId="0" xfId="0" applyFont="1" applyFill="1" applyBorder="1" applyAlignment="1" applyProtection="1">
      <alignment horizontal="center" vertical="center" wrapText="1"/>
      <protection locked="0"/>
    </xf>
    <xf numFmtId="0" fontId="28" fillId="4" borderId="0" xfId="0" applyFont="1" applyFill="1" applyBorder="1" applyAlignment="1" applyProtection="1">
      <alignment vertical="center" wrapText="1"/>
      <protection locked="0"/>
    </xf>
    <xf numFmtId="0" fontId="28" fillId="4" borderId="0" xfId="0" applyFont="1" applyFill="1" applyBorder="1" applyAlignment="1" applyProtection="1">
      <alignment horizontal="right" wrapText="1"/>
      <protection locked="0"/>
    </xf>
    <xf numFmtId="0" fontId="24" fillId="138" borderId="94" xfId="2126" applyFont="1" applyFill="1" applyBorder="1" applyAlignment="1">
      <alignment vertical="center" wrapText="1"/>
      <protection/>
    </xf>
    <xf numFmtId="0" fontId="24" fillId="138" borderId="78" xfId="2126" applyFont="1" applyFill="1" applyBorder="1" applyAlignment="1">
      <alignment wrapText="1"/>
      <protection/>
    </xf>
    <xf numFmtId="0" fontId="24" fillId="138" borderId="66" xfId="2126" applyFont="1" applyFill="1" applyBorder="1" applyAlignment="1">
      <alignment vertical="center" wrapText="1"/>
      <protection/>
    </xf>
    <xf numFmtId="0" fontId="24" fillId="138" borderId="95" xfId="2126" applyFont="1" applyFill="1" applyBorder="1" applyAlignment="1">
      <alignment wrapText="1"/>
      <protection/>
    </xf>
    <xf numFmtId="0" fontId="28" fillId="4" borderId="65" xfId="0" applyFont="1" applyFill="1" applyBorder="1" applyAlignment="1" applyProtection="1">
      <alignment horizontal="center" vertical="center" wrapText="1"/>
      <protection locked="0"/>
    </xf>
    <xf numFmtId="0" fontId="19" fillId="138" borderId="65" xfId="0" applyFont="1" applyFill="1" applyBorder="1" applyAlignment="1">
      <alignment vertical="center" wrapText="1"/>
    </xf>
    <xf numFmtId="0" fontId="19" fillId="138" borderId="96" xfId="2141" applyFont="1" applyFill="1" applyBorder="1" applyAlignment="1">
      <alignment vertical="center" wrapText="1"/>
      <protection/>
    </xf>
    <xf numFmtId="0" fontId="27" fillId="0" borderId="90" xfId="883" applyNumberFormat="1" applyFont="1" applyFill="1" applyBorder="1" applyAlignment="1" applyProtection="1">
      <alignment vertical="center" textRotation="180" wrapText="1"/>
      <protection locked="0"/>
    </xf>
    <xf numFmtId="0" fontId="24" fillId="0" borderId="65" xfId="0" applyFont="1" applyFill="1" applyBorder="1" applyAlignment="1" applyProtection="1">
      <alignment horizontal="right" wrapText="1"/>
      <protection/>
    </xf>
    <xf numFmtId="0" fontId="14" fillId="140" borderId="65" xfId="0" applyFont="1" applyFill="1" applyBorder="1" applyAlignment="1">
      <alignment horizontal="center" vertical="center" wrapText="1"/>
    </xf>
    <xf numFmtId="1" fontId="24" fillId="0" borderId="65" xfId="0" applyNumberFormat="1" applyFont="1" applyFill="1" applyBorder="1" applyAlignment="1">
      <alignment wrapText="1"/>
    </xf>
    <xf numFmtId="0" fontId="24" fillId="0" borderId="65" xfId="0" applyFont="1" applyFill="1" applyBorder="1" applyAlignment="1">
      <alignment horizontal="right" wrapText="1"/>
    </xf>
    <xf numFmtId="0" fontId="19" fillId="0" borderId="65" xfId="0" applyFont="1" applyFill="1" applyBorder="1" applyAlignment="1" applyProtection="1">
      <alignment vertical="center" wrapText="1"/>
      <protection locked="0"/>
    </xf>
    <xf numFmtId="0" fontId="24" fillId="0" borderId="65" xfId="0" applyFont="1" applyFill="1" applyBorder="1" applyAlignment="1">
      <alignment vertical="center" wrapText="1"/>
    </xf>
    <xf numFmtId="0" fontId="24" fillId="0" borderId="86" xfId="0" applyFont="1" applyFill="1" applyBorder="1" applyAlignment="1">
      <alignment vertical="center" wrapText="1"/>
    </xf>
    <xf numFmtId="0" fontId="24" fillId="0" borderId="65" xfId="0" applyFont="1" applyFill="1" applyBorder="1" applyAlignment="1">
      <alignment horizontal="left" vertical="top" wrapText="1"/>
    </xf>
    <xf numFmtId="0" fontId="24" fillId="0" borderId="61" xfId="0" applyFont="1" applyFill="1" applyBorder="1" applyAlignment="1">
      <alignment vertical="center" wrapText="1"/>
    </xf>
    <xf numFmtId="0" fontId="24" fillId="0" borderId="65" xfId="0" applyFont="1" applyFill="1" applyBorder="1" applyAlignment="1">
      <alignment wrapText="1"/>
    </xf>
    <xf numFmtId="0" fontId="81" fillId="0" borderId="65" xfId="0" applyFont="1" applyFill="1" applyBorder="1" applyAlignment="1">
      <alignment vertical="center" wrapText="1"/>
    </xf>
    <xf numFmtId="0" fontId="33" fillId="0" borderId="65" xfId="0" applyFont="1" applyFill="1" applyBorder="1" applyAlignment="1">
      <alignment horizontal="right" wrapText="1"/>
    </xf>
    <xf numFmtId="1" fontId="33" fillId="0" borderId="65" xfId="0" applyNumberFormat="1" applyFont="1" applyFill="1" applyBorder="1" applyAlignment="1">
      <alignment horizontal="right" wrapText="1"/>
    </xf>
    <xf numFmtId="0" fontId="81" fillId="0" borderId="97" xfId="0" applyFont="1" applyFill="1" applyBorder="1" applyAlignment="1">
      <alignment vertical="center" wrapText="1"/>
    </xf>
    <xf numFmtId="0" fontId="81" fillId="0" borderId="98" xfId="0" applyFont="1" applyFill="1" applyBorder="1" applyAlignment="1">
      <alignment vertical="center" wrapText="1"/>
    </xf>
    <xf numFmtId="0" fontId="24" fillId="0" borderId="65" xfId="0" applyFont="1" applyFill="1" applyBorder="1" applyAlignment="1" applyProtection="1">
      <alignment vertical="center" wrapText="1"/>
      <protection locked="0"/>
    </xf>
    <xf numFmtId="0" fontId="24" fillId="0" borderId="65" xfId="0" applyFont="1" applyFill="1" applyBorder="1" applyAlignment="1" applyProtection="1">
      <alignment horizontal="left" vertical="center" wrapText="1"/>
      <protection locked="0"/>
    </xf>
    <xf numFmtId="1" fontId="24" fillId="0" borderId="65" xfId="0" applyNumberFormat="1" applyFont="1" applyFill="1" applyBorder="1" applyAlignment="1" applyProtection="1">
      <alignment horizontal="right" wrapText="1"/>
      <protection locked="0"/>
    </xf>
    <xf numFmtId="0" fontId="51" fillId="0" borderId="65" xfId="0" applyFont="1" applyFill="1" applyBorder="1" applyAlignment="1">
      <alignment horizontal="left" vertical="center" wrapText="1"/>
    </xf>
    <xf numFmtId="0" fontId="0" fillId="0" borderId="69" xfId="0" applyBorder="1" applyAlignment="1">
      <alignment horizontal="center" vertical="center" wrapText="1"/>
    </xf>
    <xf numFmtId="0" fontId="14" fillId="0" borderId="99" xfId="0" applyFont="1" applyFill="1" applyBorder="1" applyAlignment="1">
      <alignment horizontal="center" vertical="center" wrapText="1"/>
    </xf>
    <xf numFmtId="0" fontId="14" fillId="138" borderId="86" xfId="0" applyFont="1" applyFill="1" applyBorder="1" applyAlignment="1">
      <alignment horizontal="center" vertical="center" wrapText="1"/>
    </xf>
    <xf numFmtId="0" fontId="19" fillId="0" borderId="100" xfId="0" applyFont="1" applyFill="1" applyBorder="1" applyAlignment="1">
      <alignment horizontal="center" vertical="center" wrapText="1"/>
    </xf>
    <xf numFmtId="0" fontId="0" fillId="0" borderId="101" xfId="0" applyBorder="1" applyAlignment="1">
      <alignment vertical="center" wrapText="1"/>
    </xf>
    <xf numFmtId="0" fontId="14" fillId="0" borderId="102" xfId="0" applyFont="1" applyFill="1" applyBorder="1" applyAlignment="1">
      <alignment horizontal="center" vertical="center" wrapText="1"/>
    </xf>
    <xf numFmtId="0" fontId="14" fillId="0" borderId="103" xfId="0" applyFont="1" applyFill="1" applyBorder="1" applyAlignment="1">
      <alignment horizontal="center" vertical="center" wrapText="1"/>
    </xf>
    <xf numFmtId="0" fontId="14" fillId="138" borderId="104" xfId="0" applyFont="1" applyFill="1" applyBorder="1" applyAlignment="1">
      <alignment horizontal="center" vertical="center" wrapText="1"/>
    </xf>
    <xf numFmtId="0" fontId="14" fillId="131" borderId="105" xfId="0" applyFont="1" applyFill="1" applyBorder="1" applyAlignment="1">
      <alignment horizontal="center" vertical="center" wrapText="1"/>
    </xf>
    <xf numFmtId="0" fontId="14" fillId="131" borderId="106" xfId="0" applyFont="1" applyFill="1" applyBorder="1" applyAlignment="1">
      <alignment horizontal="center" vertical="center" wrapText="1"/>
    </xf>
    <xf numFmtId="0" fontId="19" fillId="0" borderId="107" xfId="0" applyFont="1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/>
    </xf>
    <xf numFmtId="0" fontId="19" fillId="0" borderId="100" xfId="0" applyFont="1" applyFill="1" applyBorder="1" applyAlignment="1">
      <alignment horizontal="center" vertical="center"/>
    </xf>
    <xf numFmtId="0" fontId="0" fillId="0" borderId="105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14" fillId="0" borderId="104" xfId="0" applyFont="1" applyFill="1" applyBorder="1" applyAlignment="1">
      <alignment horizontal="center" vertical="center" wrapText="1"/>
    </xf>
    <xf numFmtId="0" fontId="19" fillId="0" borderId="108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/>
    </xf>
    <xf numFmtId="0" fontId="19" fillId="0" borderId="102" xfId="0" applyFont="1" applyFill="1" applyBorder="1" applyAlignment="1">
      <alignment horizontal="center" vertical="center"/>
    </xf>
    <xf numFmtId="0" fontId="0" fillId="0" borderId="102" xfId="0" applyFill="1" applyBorder="1" applyAlignment="1">
      <alignment horizontal="center"/>
    </xf>
    <xf numFmtId="0" fontId="14" fillId="0" borderId="110" xfId="0" applyFont="1" applyFill="1" applyBorder="1" applyAlignment="1">
      <alignment horizontal="center" vertical="center" wrapText="1"/>
    </xf>
    <xf numFmtId="0" fontId="14" fillId="132" borderId="111" xfId="0" applyFont="1" applyFill="1" applyBorder="1" applyAlignment="1">
      <alignment horizontal="center" vertical="center" wrapText="1"/>
    </xf>
    <xf numFmtId="0" fontId="19" fillId="0" borderId="105" xfId="0" applyFont="1" applyFill="1" applyBorder="1" applyAlignment="1">
      <alignment horizontal="center" vertical="center" wrapText="1"/>
    </xf>
    <xf numFmtId="0" fontId="14" fillId="138" borderId="44" xfId="0" applyFont="1" applyFill="1" applyBorder="1" applyAlignment="1">
      <alignment horizontal="center" vertical="center" wrapText="1"/>
    </xf>
    <xf numFmtId="0" fontId="62" fillId="0" borderId="65" xfId="1024" applyFont="1" applyFill="1" applyBorder="1" applyAlignment="1">
      <alignment vertical="center" wrapText="1"/>
      <protection/>
    </xf>
    <xf numFmtId="0" fontId="0" fillId="0" borderId="65" xfId="1024" applyFont="1" applyFill="1" applyBorder="1" applyAlignment="1">
      <alignment vertical="center" wrapText="1"/>
      <protection/>
    </xf>
    <xf numFmtId="0" fontId="134" fillId="0" borderId="65" xfId="1024" applyFont="1" applyFill="1" applyBorder="1" applyAlignment="1">
      <alignment vertical="center" wrapText="1"/>
      <protection/>
    </xf>
    <xf numFmtId="0" fontId="19" fillId="0" borderId="65" xfId="2141" applyFont="1" applyFill="1" applyBorder="1" applyAlignment="1">
      <alignment vertical="center" wrapText="1"/>
      <protection/>
    </xf>
    <xf numFmtId="0" fontId="19" fillId="0" borderId="112" xfId="0" applyFont="1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/>
    </xf>
    <xf numFmtId="0" fontId="19" fillId="0" borderId="113" xfId="0" applyFont="1" applyFill="1" applyBorder="1" applyAlignment="1">
      <alignment horizontal="center" vertical="center"/>
    </xf>
    <xf numFmtId="0" fontId="19" fillId="0" borderId="114" xfId="0" applyFont="1" applyFill="1" applyBorder="1" applyAlignment="1">
      <alignment horizontal="center" vertical="center" wrapText="1"/>
    </xf>
    <xf numFmtId="0" fontId="24" fillId="0" borderId="95" xfId="2126" applyFont="1" applyFill="1" applyBorder="1" applyAlignment="1">
      <alignment wrapText="1"/>
      <protection/>
    </xf>
    <xf numFmtId="0" fontId="135" fillId="0" borderId="85" xfId="2126" applyFont="1" applyFill="1" applyBorder="1" applyAlignment="1">
      <alignment vertical="center" textRotation="90" wrapText="1"/>
      <protection/>
    </xf>
    <xf numFmtId="0" fontId="132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0" xfId="2142" applyFont="1" applyFill="1" applyBorder="1" applyAlignment="1">
      <alignment vertical="center" wrapText="1"/>
      <protection/>
    </xf>
    <xf numFmtId="174" fontId="33" fillId="0" borderId="0" xfId="1024" applyNumberFormat="1" applyFont="1" applyFill="1" applyBorder="1" applyAlignment="1">
      <alignment vertical="center" wrapText="1"/>
      <protection/>
    </xf>
    <xf numFmtId="0" fontId="19" fillId="0" borderId="52" xfId="2104" applyFont="1" applyFill="1" applyBorder="1" applyAlignment="1" applyProtection="1">
      <alignment horizontal="left" vertical="center" wrapText="1"/>
      <protection/>
    </xf>
    <xf numFmtId="0" fontId="19" fillId="0" borderId="73" xfId="2104" applyFont="1" applyFill="1" applyBorder="1" applyAlignment="1" applyProtection="1">
      <alignment horizontal="left" vertical="center" wrapText="1"/>
      <protection/>
    </xf>
    <xf numFmtId="0" fontId="22" fillId="56" borderId="46" xfId="835" applyNumberFormat="1" applyFont="1" applyFill="1" applyBorder="1" applyAlignment="1" applyProtection="1">
      <alignment horizontal="center" vertical="center" wrapText="1"/>
      <protection locked="0"/>
    </xf>
    <xf numFmtId="1" fontId="24" fillId="56" borderId="65" xfId="0" applyNumberFormat="1" applyFont="1" applyFill="1" applyBorder="1" applyAlignment="1">
      <alignment horizontal="right" wrapText="1"/>
    </xf>
    <xf numFmtId="0" fontId="19" fillId="56" borderId="65" xfId="0" applyFont="1" applyFill="1" applyBorder="1" applyAlignment="1" applyProtection="1">
      <alignment vertical="center" wrapText="1"/>
      <protection locked="0"/>
    </xf>
    <xf numFmtId="0" fontId="24" fillId="56" borderId="65" xfId="0" applyFont="1" applyFill="1" applyBorder="1" applyAlignment="1">
      <alignment horizontal="right" wrapText="1"/>
    </xf>
    <xf numFmtId="0" fontId="24" fillId="56" borderId="65" xfId="0" applyFont="1" applyFill="1" applyBorder="1" applyAlignment="1">
      <alignment horizontal="left" vertical="center" wrapText="1"/>
    </xf>
    <xf numFmtId="0" fontId="23" fillId="141" borderId="46" xfId="0" applyFont="1" applyFill="1" applyBorder="1" applyAlignment="1">
      <alignment horizontal="left" vertical="center" wrapText="1"/>
    </xf>
    <xf numFmtId="0" fontId="14" fillId="0" borderId="63" xfId="2104" applyFont="1" applyFill="1" applyBorder="1" applyAlignment="1" applyProtection="1">
      <alignment horizontal="center" vertical="center"/>
      <protection locked="0"/>
    </xf>
    <xf numFmtId="0" fontId="19" fillId="0" borderId="56" xfId="2104" applyFont="1" applyFill="1" applyBorder="1" applyAlignment="1" applyProtection="1">
      <alignment horizontal="center" vertical="center" wrapText="1"/>
      <protection locked="0"/>
    </xf>
    <xf numFmtId="0" fontId="14" fillId="0" borderId="115" xfId="2104" applyFont="1" applyFill="1" applyBorder="1" applyAlignment="1" applyProtection="1">
      <alignment horizontal="center" vertical="center" wrapText="1"/>
      <protection/>
    </xf>
    <xf numFmtId="0" fontId="30" fillId="0" borderId="55" xfId="2104" applyFont="1" applyFill="1" applyBorder="1" applyAlignment="1" applyProtection="1">
      <alignment horizontal="center" vertical="center" wrapText="1"/>
      <protection locked="0"/>
    </xf>
    <xf numFmtId="0" fontId="30" fillId="0" borderId="116" xfId="2104" applyFont="1" applyFill="1" applyBorder="1" applyAlignment="1" applyProtection="1">
      <alignment horizontal="center" vertical="center" wrapText="1"/>
      <protection locked="0"/>
    </xf>
    <xf numFmtId="0" fontId="14" fillId="0" borderId="55" xfId="2104" applyFont="1" applyFill="1" applyBorder="1" applyAlignment="1" applyProtection="1">
      <alignment horizontal="center" vertical="center" wrapText="1"/>
      <protection/>
    </xf>
    <xf numFmtId="0" fontId="30" fillId="0" borderId="46" xfId="2104" applyFont="1" applyFill="1" applyBorder="1" applyAlignment="1" applyProtection="1">
      <alignment horizontal="center" vertical="center" wrapText="1"/>
      <protection locked="0"/>
    </xf>
    <xf numFmtId="0" fontId="30" fillId="0" borderId="72" xfId="2104" applyFont="1" applyFill="1" applyBorder="1" applyAlignment="1" applyProtection="1">
      <alignment horizontal="center" vertical="center" wrapText="1"/>
      <protection locked="0"/>
    </xf>
    <xf numFmtId="0" fontId="19" fillId="0" borderId="63" xfId="2104" applyFont="1" applyFill="1" applyBorder="1" applyAlignment="1" applyProtection="1">
      <alignment horizontal="center" vertical="center" wrapText="1"/>
      <protection locked="0"/>
    </xf>
    <xf numFmtId="0" fontId="30" fillId="0" borderId="48" xfId="2104" applyFont="1" applyFill="1" applyBorder="1" applyAlignment="1" applyProtection="1">
      <alignment horizontal="center" vertical="center" wrapText="1"/>
      <protection locked="0"/>
    </xf>
    <xf numFmtId="0" fontId="30" fillId="0" borderId="99" xfId="2104" applyFont="1" applyFill="1" applyBorder="1" applyAlignment="1" applyProtection="1">
      <alignment horizontal="center" vertical="center" wrapText="1"/>
      <protection locked="0"/>
    </xf>
    <xf numFmtId="0" fontId="19" fillId="0" borderId="56" xfId="2104" applyFont="1" applyFill="1" applyBorder="1" applyAlignment="1" applyProtection="1">
      <alignment horizontal="left" vertical="center" wrapText="1"/>
      <protection/>
    </xf>
    <xf numFmtId="0" fontId="30" fillId="0" borderId="46" xfId="2104" applyFont="1" applyFill="1" applyBorder="1" applyAlignment="1" applyProtection="1">
      <alignment horizontal="center" vertical="center"/>
      <protection locked="0"/>
    </xf>
    <xf numFmtId="0" fontId="30" fillId="0" borderId="72" xfId="2104" applyFont="1" applyFill="1" applyBorder="1" applyAlignment="1" applyProtection="1">
      <alignment horizontal="center" vertical="center"/>
      <protection locked="0"/>
    </xf>
    <xf numFmtId="0" fontId="19" fillId="0" borderId="56" xfId="2104" applyFont="1" applyFill="1" applyBorder="1" applyAlignment="1" applyProtection="1">
      <alignment horizontal="center" vertical="center"/>
      <protection locked="0"/>
    </xf>
    <xf numFmtId="0" fontId="19" fillId="0" borderId="44" xfId="2104" applyFont="1" applyFill="1" applyBorder="1" applyAlignment="1" applyProtection="1">
      <alignment horizontal="center" vertical="center" wrapText="1"/>
      <protection locked="0"/>
    </xf>
    <xf numFmtId="0" fontId="19" fillId="0" borderId="44" xfId="2104" applyFont="1" applyFill="1" applyBorder="1" applyAlignment="1" applyProtection="1">
      <alignment horizontal="center" vertical="center"/>
      <protection locked="0"/>
    </xf>
    <xf numFmtId="0" fontId="30" fillId="0" borderId="48" xfId="2104" applyFont="1" applyFill="1" applyBorder="1" applyAlignment="1" applyProtection="1">
      <alignment horizontal="center" vertical="center"/>
      <protection locked="0"/>
    </xf>
    <xf numFmtId="0" fontId="30" fillId="0" borderId="99" xfId="2104" applyFont="1" applyFill="1" applyBorder="1" applyAlignment="1" applyProtection="1">
      <alignment horizontal="center" vertical="center"/>
      <protection locked="0"/>
    </xf>
    <xf numFmtId="0" fontId="30" fillId="0" borderId="53" xfId="2104" applyFont="1" applyFill="1" applyBorder="1" applyAlignment="1" applyProtection="1">
      <alignment horizontal="center" vertical="center" wrapText="1"/>
      <protection locked="0"/>
    </xf>
    <xf numFmtId="0" fontId="30" fillId="0" borderId="53" xfId="2104" applyFont="1" applyFill="1" applyBorder="1" applyAlignment="1" applyProtection="1">
      <alignment horizontal="center" vertical="center"/>
      <protection locked="0"/>
    </xf>
    <xf numFmtId="0" fontId="30" fillId="0" borderId="76" xfId="2104" applyFont="1" applyFill="1" applyBorder="1" applyAlignment="1" applyProtection="1">
      <alignment horizontal="center" vertical="center"/>
      <protection locked="0"/>
    </xf>
    <xf numFmtId="0" fontId="19" fillId="0" borderId="117" xfId="2104" applyFont="1" applyFill="1" applyBorder="1" applyAlignment="1" applyProtection="1">
      <alignment horizontal="center" vertical="center" wrapText="1"/>
      <protection locked="0"/>
    </xf>
    <xf numFmtId="0" fontId="19" fillId="0" borderId="49" xfId="2104" applyFont="1" applyFill="1" applyBorder="1" applyAlignment="1" applyProtection="1">
      <alignment horizontal="center" vertical="center" wrapText="1"/>
      <protection locked="0"/>
    </xf>
    <xf numFmtId="0" fontId="14" fillId="138" borderId="65" xfId="0" applyFont="1" applyFill="1" applyBorder="1" applyAlignment="1">
      <alignment horizontal="center" vertical="center" wrapText="1"/>
    </xf>
    <xf numFmtId="0" fontId="30" fillId="142" borderId="46" xfId="2104" applyFont="1" applyFill="1" applyBorder="1" applyAlignment="1" applyProtection="1">
      <alignment horizontal="center" vertical="center" wrapText="1"/>
      <protection locked="0"/>
    </xf>
    <xf numFmtId="0" fontId="14" fillId="41" borderId="118" xfId="2104" applyFont="1" applyFill="1" applyBorder="1" applyAlignment="1" applyProtection="1">
      <alignment vertical="center"/>
      <protection locked="0"/>
    </xf>
    <xf numFmtId="0" fontId="14" fillId="41" borderId="0" xfId="2104" applyFont="1" applyFill="1" applyBorder="1" applyAlignment="1" applyProtection="1">
      <alignment vertical="center"/>
      <protection locked="0"/>
    </xf>
    <xf numFmtId="0" fontId="14" fillId="41" borderId="83" xfId="2104" applyFont="1" applyFill="1" applyBorder="1" applyAlignment="1" applyProtection="1">
      <alignment vertical="center"/>
      <protection locked="0"/>
    </xf>
    <xf numFmtId="0" fontId="14" fillId="41" borderId="90" xfId="2104" applyFont="1" applyFill="1" applyBorder="1" applyAlignment="1" applyProtection="1">
      <alignment vertical="center"/>
      <protection locked="0"/>
    </xf>
    <xf numFmtId="0" fontId="14" fillId="41" borderId="51" xfId="2104" applyFont="1" applyFill="1" applyBorder="1" applyAlignment="1" applyProtection="1">
      <alignment vertical="center"/>
      <protection locked="0"/>
    </xf>
    <xf numFmtId="0" fontId="14" fillId="41" borderId="0" xfId="2104" applyFont="1" applyFill="1" applyBorder="1" applyAlignment="1" applyProtection="1">
      <alignment horizontal="center" vertical="center" wrapText="1"/>
      <protection/>
    </xf>
    <xf numFmtId="0" fontId="30" fillId="100" borderId="46" xfId="2104" applyFont="1" applyFill="1" applyBorder="1" applyAlignment="1" applyProtection="1">
      <alignment horizontal="center" vertical="center" wrapText="1"/>
      <protection locked="0"/>
    </xf>
    <xf numFmtId="0" fontId="19" fillId="0" borderId="45" xfId="2104" applyFont="1" applyFill="1" applyBorder="1" applyAlignment="1" applyProtection="1">
      <alignment horizontal="center" vertical="center" wrapText="1"/>
      <protection locked="0"/>
    </xf>
    <xf numFmtId="0" fontId="19" fillId="0" borderId="56" xfId="2104" applyFont="1" applyFill="1" applyBorder="1" applyAlignment="1" applyProtection="1">
      <alignment vertical="center" wrapText="1"/>
      <protection/>
    </xf>
    <xf numFmtId="0" fontId="31" fillId="0" borderId="119" xfId="2104" applyFont="1" applyFill="1" applyBorder="1" applyAlignment="1" applyProtection="1">
      <alignment horizontal="center" vertical="center" wrapText="1"/>
      <protection/>
    </xf>
    <xf numFmtId="0" fontId="31" fillId="0" borderId="120" xfId="2104" applyFont="1" applyFill="1" applyBorder="1" applyAlignment="1" applyProtection="1">
      <alignment horizontal="center" vertical="center" wrapText="1"/>
      <protection/>
    </xf>
    <xf numFmtId="0" fontId="31" fillId="0" borderId="121" xfId="2104" applyFont="1" applyFill="1" applyBorder="1" applyAlignment="1" applyProtection="1">
      <alignment horizontal="center" vertical="center" wrapText="1"/>
      <protection/>
    </xf>
    <xf numFmtId="0" fontId="32" fillId="0" borderId="122" xfId="2104" applyFont="1" applyFill="1" applyBorder="1" applyAlignment="1">
      <alignment horizontal="center" vertical="center" wrapText="1"/>
      <protection/>
    </xf>
    <xf numFmtId="0" fontId="32" fillId="0" borderId="123" xfId="2104" applyFont="1" applyFill="1" applyBorder="1" applyAlignment="1">
      <alignment horizontal="center" vertical="center" wrapText="1"/>
      <protection/>
    </xf>
    <xf numFmtId="0" fontId="19" fillId="0" borderId="72" xfId="2104" applyFont="1" applyFill="1" applyBorder="1" applyAlignment="1" applyProtection="1">
      <alignment vertical="center" wrapText="1"/>
      <protection/>
    </xf>
    <xf numFmtId="0" fontId="31" fillId="0" borderId="124" xfId="2104" applyFont="1" applyFill="1" applyBorder="1" applyAlignment="1" applyProtection="1">
      <alignment horizontal="center" vertical="center" wrapText="1"/>
      <protection/>
    </xf>
    <xf numFmtId="0" fontId="14" fillId="41" borderId="125" xfId="2104" applyFont="1" applyFill="1" applyBorder="1" applyAlignment="1" applyProtection="1">
      <alignment vertical="center"/>
      <protection locked="0"/>
    </xf>
    <xf numFmtId="0" fontId="19" fillId="0" borderId="62" xfId="2104" applyFont="1" applyFill="1" applyBorder="1" applyAlignment="1" applyProtection="1">
      <alignment horizontal="left" vertical="center" wrapText="1"/>
      <protection/>
    </xf>
    <xf numFmtId="0" fontId="32" fillId="0" borderId="124" xfId="2104" applyFont="1" applyFill="1" applyBorder="1" applyAlignment="1">
      <alignment horizontal="center" vertical="center" wrapText="1"/>
      <protection/>
    </xf>
    <xf numFmtId="0" fontId="30" fillId="0" borderId="76" xfId="2104" applyFont="1" applyFill="1" applyBorder="1" applyAlignment="1" applyProtection="1">
      <alignment horizontal="center" vertical="center" wrapText="1"/>
      <protection locked="0"/>
    </xf>
    <xf numFmtId="0" fontId="33" fillId="0" borderId="126" xfId="2104" applyFont="1" applyFill="1" applyBorder="1" applyAlignment="1" applyProtection="1">
      <alignment horizontal="center" vertical="center"/>
      <protection locked="0"/>
    </xf>
    <xf numFmtId="0" fontId="14" fillId="0" borderId="127" xfId="2104" applyFont="1" applyFill="1" applyBorder="1" applyAlignment="1" applyProtection="1">
      <alignment horizontal="center" vertical="center"/>
      <protection locked="0"/>
    </xf>
    <xf numFmtId="0" fontId="14" fillId="0" borderId="89" xfId="2104" applyFont="1" applyFill="1" applyBorder="1" applyAlignment="1" applyProtection="1">
      <alignment horizontal="center" vertical="center"/>
      <protection locked="0"/>
    </xf>
    <xf numFmtId="0" fontId="19" fillId="0" borderId="128" xfId="0" applyFont="1" applyFill="1" applyBorder="1" applyAlignment="1">
      <alignment horizontal="center" vertical="center"/>
    </xf>
    <xf numFmtId="0" fontId="30" fillId="0" borderId="129" xfId="2104" applyFont="1" applyFill="1" applyBorder="1" applyAlignment="1" applyProtection="1">
      <alignment horizontal="center" vertical="center" wrapText="1"/>
      <protection locked="0"/>
    </xf>
    <xf numFmtId="0" fontId="30" fillId="0" borderId="129" xfId="2104" applyFont="1" applyFill="1" applyBorder="1" applyAlignment="1" applyProtection="1">
      <alignment horizontal="center" vertical="center"/>
      <protection locked="0"/>
    </xf>
    <xf numFmtId="0" fontId="19" fillId="41" borderId="130" xfId="2104" applyFont="1" applyFill="1" applyBorder="1" applyAlignment="1" applyProtection="1">
      <alignment vertical="center"/>
      <protection locked="0"/>
    </xf>
    <xf numFmtId="0" fontId="14" fillId="41" borderId="85" xfId="0" applyFont="1" applyFill="1" applyBorder="1" applyAlignment="1">
      <alignment horizontal="center" vertical="center"/>
    </xf>
    <xf numFmtId="0" fontId="14" fillId="41" borderId="85" xfId="2104" applyFont="1" applyFill="1" applyBorder="1" applyAlignment="1" applyProtection="1">
      <alignment vertical="center"/>
      <protection locked="0"/>
    </xf>
    <xf numFmtId="0" fontId="14" fillId="0" borderId="71" xfId="0" applyFont="1" applyFill="1" applyBorder="1" applyAlignment="1">
      <alignment horizontal="center" vertical="center" wrapText="1"/>
    </xf>
    <xf numFmtId="0" fontId="14" fillId="138" borderId="98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136" fillId="141" borderId="45" xfId="0" applyFont="1" applyFill="1" applyBorder="1" applyAlignment="1" applyProtection="1">
      <alignment horizontal="center" vertical="center" wrapText="1"/>
      <protection locked="0"/>
    </xf>
    <xf numFmtId="0" fontId="24" fillId="143" borderId="65" xfId="0" applyFont="1" applyFill="1" applyBorder="1" applyAlignment="1">
      <alignment horizontal="left" vertical="center" wrapText="1"/>
    </xf>
    <xf numFmtId="0" fontId="24" fillId="143" borderId="65" xfId="0" applyFont="1" applyFill="1" applyBorder="1" applyAlignment="1">
      <alignment vertical="center" wrapText="1"/>
    </xf>
    <xf numFmtId="0" fontId="24" fillId="143" borderId="65" xfId="0" applyFont="1" applyFill="1" applyBorder="1" applyAlignment="1">
      <alignment horizontal="left" vertical="top" wrapText="1"/>
    </xf>
    <xf numFmtId="0" fontId="81" fillId="143" borderId="65" xfId="0" applyFont="1" applyFill="1" applyBorder="1" applyAlignment="1">
      <alignment vertical="center" wrapText="1"/>
    </xf>
    <xf numFmtId="0" fontId="81" fillId="143" borderId="98" xfId="0" applyFont="1" applyFill="1" applyBorder="1" applyAlignment="1">
      <alignment vertical="center" wrapText="1"/>
    </xf>
    <xf numFmtId="0" fontId="24" fillId="77" borderId="65" xfId="0" applyFont="1" applyFill="1" applyBorder="1" applyAlignment="1" applyProtection="1">
      <alignment vertical="center" wrapText="1"/>
      <protection locked="0"/>
    </xf>
    <xf numFmtId="0" fontId="33" fillId="143" borderId="131" xfId="1024" applyFont="1" applyFill="1" applyBorder="1" applyAlignment="1">
      <alignment vertical="center" wrapText="1"/>
      <protection/>
    </xf>
    <xf numFmtId="0" fontId="33" fillId="143" borderId="132" xfId="1024" applyFont="1" applyFill="1" applyBorder="1" applyAlignment="1">
      <alignment vertical="center" wrapText="1"/>
      <protection/>
    </xf>
    <xf numFmtId="0" fontId="33" fillId="143" borderId="132" xfId="2142" applyFont="1" applyFill="1" applyBorder="1" applyAlignment="1">
      <alignment vertical="center" wrapText="1"/>
      <protection/>
    </xf>
    <xf numFmtId="0" fontId="33" fillId="143" borderId="72" xfId="2142" applyFont="1" applyFill="1" applyBorder="1" applyAlignment="1">
      <alignment vertical="center" wrapText="1"/>
      <protection/>
    </xf>
    <xf numFmtId="0" fontId="33" fillId="143" borderId="131" xfId="1024" applyFont="1" applyFill="1" applyBorder="1" applyAlignment="1">
      <alignment vertical="center" wrapText="1"/>
      <protection/>
    </xf>
    <xf numFmtId="0" fontId="33" fillId="143" borderId="132" xfId="1024" applyFont="1" applyFill="1" applyBorder="1" applyAlignment="1">
      <alignment vertical="center" wrapText="1"/>
      <protection/>
    </xf>
    <xf numFmtId="0" fontId="33" fillId="143" borderId="132" xfId="2142" applyFont="1" applyFill="1" applyBorder="1" applyAlignment="1">
      <alignment vertical="center" wrapText="1"/>
      <protection/>
    </xf>
    <xf numFmtId="0" fontId="33" fillId="143" borderId="132" xfId="827" applyFont="1" applyFill="1" applyBorder="1" applyAlignment="1">
      <alignment vertical="center" wrapText="1"/>
      <protection/>
    </xf>
    <xf numFmtId="0" fontId="33" fillId="143" borderId="72" xfId="827" applyFont="1" applyFill="1" applyBorder="1" applyAlignment="1">
      <alignment vertical="center" wrapText="1"/>
      <protection/>
    </xf>
    <xf numFmtId="0" fontId="33" fillId="143" borderId="131" xfId="1024" applyFont="1" applyFill="1" applyBorder="1" applyAlignment="1">
      <alignment vertical="center" wrapText="1"/>
      <protection/>
    </xf>
    <xf numFmtId="0" fontId="33" fillId="143" borderId="132" xfId="1024" applyFont="1" applyFill="1" applyBorder="1" applyAlignment="1">
      <alignment vertical="center" wrapText="1"/>
      <protection/>
    </xf>
    <xf numFmtId="0" fontId="33" fillId="143" borderId="132" xfId="2142" applyFont="1" applyFill="1" applyBorder="1" applyAlignment="1">
      <alignment vertical="center" wrapText="1"/>
      <protection/>
    </xf>
    <xf numFmtId="0" fontId="33" fillId="143" borderId="132" xfId="827" applyFont="1" applyFill="1" applyBorder="1" applyAlignment="1">
      <alignment vertical="center" wrapText="1"/>
      <protection/>
    </xf>
    <xf numFmtId="0" fontId="33" fillId="143" borderId="72" xfId="2142" applyFont="1" applyFill="1" applyBorder="1" applyAlignment="1">
      <alignment vertical="center" wrapText="1"/>
      <protection/>
    </xf>
    <xf numFmtId="0" fontId="33" fillId="143" borderId="131" xfId="1024" applyFont="1" applyFill="1" applyBorder="1" applyAlignment="1">
      <alignment vertical="center" wrapText="1"/>
      <protection/>
    </xf>
    <xf numFmtId="0" fontId="33" fillId="143" borderId="132" xfId="1024" applyFont="1" applyFill="1" applyBorder="1" applyAlignment="1">
      <alignment vertical="center" wrapText="1"/>
      <protection/>
    </xf>
    <xf numFmtId="0" fontId="33" fillId="143" borderId="132" xfId="827" applyFont="1" applyFill="1" applyBorder="1" applyAlignment="1">
      <alignment vertical="center" wrapText="1"/>
      <protection/>
    </xf>
    <xf numFmtId="0" fontId="33" fillId="143" borderId="72" xfId="827" applyFont="1" applyFill="1" applyBorder="1" applyAlignment="1">
      <alignment vertical="center" wrapText="1"/>
      <protection/>
    </xf>
    <xf numFmtId="0" fontId="33" fillId="143" borderId="131" xfId="1024" applyFont="1" applyFill="1" applyBorder="1" applyAlignment="1">
      <alignment vertical="center" wrapText="1"/>
      <protection/>
    </xf>
    <xf numFmtId="0" fontId="33" fillId="143" borderId="132" xfId="1024" applyFont="1" applyFill="1" applyBorder="1" applyAlignment="1">
      <alignment vertical="center" wrapText="1"/>
      <protection/>
    </xf>
    <xf numFmtId="2" fontId="33" fillId="143" borderId="132" xfId="1024" applyNumberFormat="1" applyFont="1" applyFill="1" applyBorder="1" applyAlignment="1">
      <alignment vertical="center" wrapText="1"/>
      <protection/>
    </xf>
    <xf numFmtId="174" fontId="33" fillId="143" borderId="132" xfId="831" applyNumberFormat="1" applyFont="1" applyFill="1" applyBorder="1" applyAlignment="1">
      <alignment vertical="center" wrapText="1"/>
      <protection/>
    </xf>
    <xf numFmtId="0" fontId="33" fillId="143" borderId="72" xfId="827" applyFont="1" applyFill="1" applyBorder="1" applyAlignment="1">
      <alignment vertical="center" wrapText="1"/>
      <protection/>
    </xf>
    <xf numFmtId="0" fontId="33" fillId="143" borderId="44" xfId="1024" applyFont="1" applyFill="1" applyBorder="1" applyAlignment="1">
      <alignment horizontal="center" vertical="center" wrapText="1"/>
      <protection/>
    </xf>
    <xf numFmtId="0" fontId="33" fillId="143" borderId="44" xfId="1024" applyFont="1" applyFill="1" applyBorder="1" applyAlignment="1">
      <alignment horizontal="center" vertical="center" wrapText="1"/>
      <protection/>
    </xf>
    <xf numFmtId="0" fontId="24" fillId="77" borderId="65" xfId="0" applyFont="1" applyFill="1" applyBorder="1" applyAlignment="1" applyProtection="1">
      <alignment vertical="center" wrapText="1"/>
      <protection locked="0"/>
    </xf>
    <xf numFmtId="0" fontId="24" fillId="77" borderId="65" xfId="0" applyFont="1" applyFill="1" applyBorder="1" applyAlignment="1" applyProtection="1">
      <alignment vertical="center" wrapText="1"/>
      <protection locked="0"/>
    </xf>
    <xf numFmtId="0" fontId="24" fillId="77" borderId="65" xfId="0" applyFont="1" applyFill="1" applyBorder="1" applyAlignment="1" applyProtection="1">
      <alignment vertical="center" wrapText="1"/>
      <protection locked="0"/>
    </xf>
    <xf numFmtId="0" fontId="19" fillId="134" borderId="0" xfId="0" applyFont="1" applyFill="1" applyBorder="1" applyAlignment="1" applyProtection="1">
      <alignment horizontal="center" vertical="center" wrapText="1"/>
      <protection locked="0"/>
    </xf>
    <xf numFmtId="0" fontId="24" fillId="77" borderId="65" xfId="0" applyFont="1" applyFill="1" applyBorder="1" applyAlignment="1" applyProtection="1">
      <alignment vertical="center" wrapText="1"/>
      <protection locked="0"/>
    </xf>
    <xf numFmtId="0" fontId="19" fillId="0" borderId="66" xfId="0" applyFont="1" applyFill="1" applyBorder="1" applyAlignment="1">
      <alignment vertical="center" wrapText="1"/>
    </xf>
    <xf numFmtId="0" fontId="19" fillId="143" borderId="95" xfId="0" applyFont="1" applyFill="1" applyBorder="1" applyAlignment="1">
      <alignment vertical="center" wrapText="1"/>
    </xf>
    <xf numFmtId="0" fontId="19" fillId="143" borderId="66" xfId="0" applyFont="1" applyFill="1" applyBorder="1" applyAlignment="1">
      <alignment vertical="center" wrapText="1"/>
    </xf>
    <xf numFmtId="0" fontId="19" fillId="138" borderId="66" xfId="0" applyFont="1" applyFill="1" applyBorder="1" applyAlignment="1">
      <alignment vertical="center" wrapText="1"/>
    </xf>
    <xf numFmtId="0" fontId="19" fillId="138" borderId="95" xfId="0" applyFont="1" applyFill="1" applyBorder="1" applyAlignment="1">
      <alignment vertical="center" wrapText="1"/>
    </xf>
    <xf numFmtId="0" fontId="19" fillId="138" borderId="66" xfId="2141" applyFont="1" applyFill="1" applyBorder="1" applyAlignment="1">
      <alignment vertical="center" wrapText="1"/>
      <protection/>
    </xf>
    <xf numFmtId="0" fontId="19" fillId="138" borderId="95" xfId="2141" applyFont="1" applyFill="1" applyBorder="1" applyAlignment="1">
      <alignment vertical="center" wrapText="1"/>
      <protection/>
    </xf>
    <xf numFmtId="0" fontId="32" fillId="138" borderId="0" xfId="2143" applyFont="1" applyFill="1" applyBorder="1" applyAlignment="1">
      <alignment horizontal="left" vertical="center" wrapText="1"/>
      <protection/>
    </xf>
    <xf numFmtId="0" fontId="31" fillId="0" borderId="0" xfId="0" applyFont="1" applyFill="1" applyBorder="1" applyAlignment="1">
      <alignment vertical="center" wrapText="1"/>
    </xf>
    <xf numFmtId="0" fontId="31" fillId="143" borderId="0" xfId="0" applyFont="1" applyFill="1" applyBorder="1" applyAlignment="1">
      <alignment vertical="center" wrapText="1"/>
    </xf>
    <xf numFmtId="0" fontId="31" fillId="138" borderId="0" xfId="0" applyFont="1" applyFill="1" applyBorder="1" applyAlignment="1">
      <alignment vertical="center" wrapText="1"/>
    </xf>
    <xf numFmtId="0" fontId="31" fillId="138" borderId="0" xfId="0" applyFont="1" applyFill="1" applyBorder="1" applyAlignment="1">
      <alignment horizontal="left" vertical="center" wrapText="1"/>
    </xf>
    <xf numFmtId="0" fontId="31" fillId="138" borderId="0" xfId="0" applyFont="1" applyFill="1" applyBorder="1" applyAlignment="1">
      <alignment horizontal="left" vertical="center" wrapText="1"/>
    </xf>
    <xf numFmtId="0" fontId="31" fillId="138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143" borderId="0" xfId="0" applyFont="1" applyFill="1" applyBorder="1" applyAlignment="1">
      <alignment horizontal="left" vertical="center" wrapText="1"/>
    </xf>
    <xf numFmtId="0" fontId="31" fillId="138" borderId="133" xfId="0" applyFont="1" applyFill="1" applyBorder="1" applyAlignment="1">
      <alignment horizontal="left" vertical="center" wrapText="1"/>
    </xf>
    <xf numFmtId="0" fontId="31" fillId="138" borderId="134" xfId="0" applyFont="1" applyFill="1" applyBorder="1" applyAlignment="1">
      <alignment horizontal="left" vertical="center" wrapText="1"/>
    </xf>
    <xf numFmtId="0" fontId="133" fillId="137" borderId="135" xfId="0" applyFont="1" applyFill="1" applyBorder="1" applyAlignment="1" applyProtection="1">
      <alignment horizontal="center" vertical="center" wrapText="1"/>
      <protection locked="0"/>
    </xf>
    <xf numFmtId="0" fontId="133" fillId="137" borderId="90" xfId="0" applyFont="1" applyFill="1" applyBorder="1" applyAlignment="1" applyProtection="1">
      <alignment horizontal="center" vertical="center" wrapText="1"/>
      <protection locked="0"/>
    </xf>
    <xf numFmtId="0" fontId="19" fillId="138" borderId="65" xfId="0" applyFont="1" applyFill="1" applyBorder="1" applyAlignment="1">
      <alignment horizontal="left" vertical="center" wrapText="1"/>
    </xf>
    <xf numFmtId="0" fontId="28" fillId="4" borderId="136" xfId="0" applyFont="1" applyFill="1" applyBorder="1" applyAlignment="1" applyProtection="1">
      <alignment horizontal="center" vertical="center" wrapText="1"/>
      <protection locked="0"/>
    </xf>
    <xf numFmtId="0" fontId="28" fillId="4" borderId="107" xfId="0" applyFont="1" applyFill="1" applyBorder="1" applyAlignment="1" applyProtection="1">
      <alignment horizontal="center" vertical="center" wrapText="1"/>
      <protection locked="0"/>
    </xf>
    <xf numFmtId="0" fontId="24" fillId="0" borderId="65" xfId="0" applyFont="1" applyFill="1" applyBorder="1" applyAlignment="1">
      <alignment horizontal="right" wrapText="1"/>
    </xf>
    <xf numFmtId="0" fontId="133" fillId="137" borderId="91" xfId="0" applyFont="1" applyFill="1" applyBorder="1" applyAlignment="1" applyProtection="1">
      <alignment horizontal="center" vertical="center" wrapText="1"/>
      <protection locked="0"/>
    </xf>
    <xf numFmtId="0" fontId="23" fillId="4" borderId="91" xfId="0" applyFont="1" applyFill="1" applyBorder="1" applyAlignment="1" applyProtection="1">
      <alignment horizontal="center" vertical="center" wrapText="1"/>
      <protection locked="0"/>
    </xf>
    <xf numFmtId="0" fontId="23" fillId="4" borderId="50" xfId="0" applyFont="1" applyFill="1" applyBorder="1" applyAlignment="1" applyProtection="1">
      <alignment horizontal="center" vertical="center" wrapText="1"/>
      <protection locked="0"/>
    </xf>
    <xf numFmtId="0" fontId="23" fillId="4" borderId="92" xfId="0" applyFont="1" applyFill="1" applyBorder="1" applyAlignment="1" applyProtection="1">
      <alignment horizontal="center" vertical="center" wrapText="1"/>
      <protection locked="0"/>
    </xf>
    <xf numFmtId="0" fontId="19" fillId="138" borderId="137" xfId="0" applyFont="1" applyFill="1" applyBorder="1" applyAlignment="1">
      <alignment horizontal="left" vertical="center" wrapText="1"/>
    </xf>
    <xf numFmtId="0" fontId="19" fillId="138" borderId="78" xfId="0" applyFont="1" applyFill="1" applyBorder="1" applyAlignment="1">
      <alignment horizontal="left" vertical="center" wrapText="1"/>
    </xf>
    <xf numFmtId="0" fontId="19" fillId="138" borderId="66" xfId="0" applyFont="1" applyFill="1" applyBorder="1" applyAlignment="1">
      <alignment horizontal="left" vertical="center" wrapText="1"/>
    </xf>
    <xf numFmtId="0" fontId="19" fillId="138" borderId="95" xfId="0" applyFont="1" applyFill="1" applyBorder="1" applyAlignment="1">
      <alignment horizontal="left" vertical="center" wrapText="1"/>
    </xf>
    <xf numFmtId="0" fontId="19" fillId="143" borderId="138" xfId="0" applyFont="1" applyFill="1" applyBorder="1" applyAlignment="1">
      <alignment horizontal="left" vertical="center" wrapText="1"/>
    </xf>
    <xf numFmtId="0" fontId="19" fillId="143" borderId="65" xfId="0" applyFont="1" applyFill="1" applyBorder="1" applyAlignment="1">
      <alignment horizontal="left" vertical="center" wrapText="1"/>
    </xf>
    <xf numFmtId="0" fontId="27" fillId="0" borderId="112" xfId="883" applyNumberFormat="1" applyFont="1" applyFill="1" applyBorder="1" applyAlignment="1" applyProtection="1">
      <alignment vertical="center" textRotation="180" wrapText="1"/>
      <protection locked="0"/>
    </xf>
    <xf numFmtId="0" fontId="19" fillId="138" borderId="139" xfId="0" applyFont="1" applyFill="1" applyBorder="1" applyAlignment="1">
      <alignment horizontal="left" vertical="center" wrapText="1"/>
    </xf>
    <xf numFmtId="1" fontId="24" fillId="0" borderId="96" xfId="0" applyNumberFormat="1" applyFont="1" applyFill="1" applyBorder="1" applyAlignment="1">
      <alignment wrapText="1"/>
    </xf>
    <xf numFmtId="1" fontId="24" fillId="0" borderId="86" xfId="0" applyNumberFormat="1" applyFont="1" applyFill="1" applyBorder="1" applyAlignment="1">
      <alignment wrapText="1"/>
    </xf>
    <xf numFmtId="1" fontId="24" fillId="0" borderId="65" xfId="0" applyNumberFormat="1" applyFont="1" applyFill="1" applyBorder="1" applyAlignment="1">
      <alignment wrapText="1"/>
    </xf>
    <xf numFmtId="0" fontId="21" fillId="144" borderId="42" xfId="835" applyNumberFormat="1" applyFont="1" applyFill="1" applyBorder="1" applyAlignment="1" applyProtection="1">
      <alignment horizontal="center" vertical="center" wrapText="1"/>
      <protection locked="0"/>
    </xf>
    <xf numFmtId="0" fontId="21" fillId="144" borderId="91" xfId="835" applyNumberFormat="1" applyFont="1" applyFill="1" applyBorder="1" applyAlignment="1" applyProtection="1">
      <alignment horizontal="center" vertical="center" wrapText="1"/>
      <protection locked="0"/>
    </xf>
    <xf numFmtId="1" fontId="24" fillId="0" borderId="65" xfId="0" applyNumberFormat="1" applyFont="1" applyFill="1" applyBorder="1" applyAlignment="1">
      <alignment horizontal="right" wrapText="1"/>
    </xf>
    <xf numFmtId="0" fontId="19" fillId="0" borderId="52" xfId="0" applyFont="1" applyFill="1" applyBorder="1" applyAlignment="1" applyProtection="1">
      <alignment horizontal="center" vertical="top" textRotation="180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98" xfId="0" applyFont="1" applyFill="1" applyBorder="1" applyAlignment="1" applyProtection="1">
      <alignment horizontal="center" vertical="center" wrapText="1"/>
      <protection locked="0"/>
    </xf>
    <xf numFmtId="0" fontId="19" fillId="0" borderId="86" xfId="0" applyFont="1" applyFill="1" applyBorder="1" applyAlignment="1" applyProtection="1">
      <alignment horizontal="center" vertical="center" wrapText="1"/>
      <protection locked="0"/>
    </xf>
    <xf numFmtId="0" fontId="19" fillId="138" borderId="140" xfId="0" applyFont="1" applyFill="1" applyBorder="1" applyAlignment="1">
      <alignment horizontal="left" vertical="center" wrapText="1"/>
    </xf>
    <xf numFmtId="0" fontId="19" fillId="138" borderId="96" xfId="0" applyFont="1" applyFill="1" applyBorder="1" applyAlignment="1">
      <alignment horizontal="left" vertical="center" wrapText="1"/>
    </xf>
    <xf numFmtId="0" fontId="19" fillId="138" borderId="138" xfId="0" applyFont="1" applyFill="1" applyBorder="1" applyAlignment="1">
      <alignment horizontal="left" vertical="center" wrapText="1"/>
    </xf>
    <xf numFmtId="0" fontId="19" fillId="138" borderId="141" xfId="0" applyFont="1" applyFill="1" applyBorder="1" applyAlignment="1">
      <alignment horizontal="left" vertical="center" wrapText="1"/>
    </xf>
    <xf numFmtId="0" fontId="27" fillId="0" borderId="142" xfId="883" applyNumberFormat="1" applyFont="1" applyFill="1" applyBorder="1" applyAlignment="1" applyProtection="1">
      <alignment vertical="center" textRotation="180" wrapText="1"/>
      <protection locked="0"/>
    </xf>
    <xf numFmtId="0" fontId="19" fillId="138" borderId="137" xfId="2141" applyFont="1" applyFill="1" applyBorder="1" applyAlignment="1">
      <alignment horizontal="left" vertical="center" wrapText="1"/>
      <protection/>
    </xf>
    <xf numFmtId="0" fontId="19" fillId="138" borderId="143" xfId="2141" applyFont="1" applyFill="1" applyBorder="1" applyAlignment="1">
      <alignment horizontal="left" vertical="center" wrapText="1"/>
      <protection/>
    </xf>
    <xf numFmtId="0" fontId="19" fillId="138" borderId="61" xfId="0" applyFont="1" applyFill="1" applyBorder="1" applyAlignment="1">
      <alignment horizontal="left" vertical="center" wrapText="1"/>
    </xf>
    <xf numFmtId="0" fontId="19" fillId="138" borderId="144" xfId="0" applyFont="1" applyFill="1" applyBorder="1" applyAlignment="1">
      <alignment horizontal="left" vertical="center" wrapText="1"/>
    </xf>
    <xf numFmtId="0" fontId="19" fillId="138" borderId="145" xfId="0" applyFont="1" applyFill="1" applyBorder="1" applyAlignment="1">
      <alignment horizontal="left" vertical="center" wrapText="1"/>
    </xf>
    <xf numFmtId="0" fontId="19" fillId="143" borderId="66" xfId="0" applyFont="1" applyFill="1" applyBorder="1" applyAlignment="1">
      <alignment horizontal="left" vertical="center" wrapText="1"/>
    </xf>
    <xf numFmtId="0" fontId="19" fillId="143" borderId="61" xfId="0" applyFont="1" applyFill="1" applyBorder="1" applyAlignment="1">
      <alignment horizontal="left" vertical="center" wrapText="1"/>
    </xf>
    <xf numFmtId="0" fontId="19" fillId="138" borderId="146" xfId="0" applyFont="1" applyFill="1" applyBorder="1" applyAlignment="1">
      <alignment horizontal="left" vertical="center" wrapText="1"/>
    </xf>
    <xf numFmtId="0" fontId="27" fillId="0" borderId="147" xfId="883" applyNumberFormat="1" applyFont="1" applyFill="1" applyBorder="1" applyAlignment="1" applyProtection="1">
      <alignment horizontal="center" vertical="center" textRotation="180" wrapText="1"/>
      <protection locked="0"/>
    </xf>
    <xf numFmtId="0" fontId="27" fillId="0" borderId="148" xfId="883" applyNumberFormat="1" applyFont="1" applyFill="1" applyBorder="1" applyAlignment="1" applyProtection="1">
      <alignment horizontal="center" vertical="center" textRotation="180" wrapText="1"/>
      <protection locked="0"/>
    </xf>
    <xf numFmtId="0" fontId="27" fillId="0" borderId="149" xfId="883" applyNumberFormat="1" applyFont="1" applyFill="1" applyBorder="1" applyAlignment="1" applyProtection="1">
      <alignment horizontal="center" vertical="center" textRotation="180" wrapText="1"/>
      <protection locked="0"/>
    </xf>
    <xf numFmtId="0" fontId="133" fillId="135" borderId="150" xfId="2126" applyFont="1" applyFill="1" applyBorder="1" applyAlignment="1">
      <alignment horizontal="center" vertical="center" textRotation="90" wrapText="1"/>
      <protection/>
    </xf>
    <xf numFmtId="0" fontId="133" fillId="135" borderId="151" xfId="2126" applyFont="1" applyFill="1" applyBorder="1" applyAlignment="1">
      <alignment horizontal="center" vertical="center" textRotation="90" wrapText="1"/>
      <protection/>
    </xf>
    <xf numFmtId="0" fontId="133" fillId="135" borderId="152" xfId="2126" applyFont="1" applyFill="1" applyBorder="1" applyAlignment="1">
      <alignment horizontal="center" vertical="center" textRotation="90" wrapText="1"/>
      <protection/>
    </xf>
    <xf numFmtId="0" fontId="137" fillId="135" borderId="66" xfId="2126" applyFont="1" applyFill="1" applyBorder="1" applyAlignment="1">
      <alignment horizontal="center" vertical="center" wrapText="1"/>
      <protection/>
    </xf>
    <xf numFmtId="0" fontId="137" fillId="135" borderId="95" xfId="2126" applyFont="1" applyFill="1" applyBorder="1" applyAlignment="1">
      <alignment horizontal="center" vertical="center" wrapText="1"/>
      <protection/>
    </xf>
    <xf numFmtId="0" fontId="19" fillId="0" borderId="47" xfId="2104" applyFont="1" applyFill="1" applyBorder="1" applyAlignment="1" applyProtection="1">
      <alignment horizontal="left" vertical="center" wrapText="1"/>
      <protection/>
    </xf>
    <xf numFmtId="0" fontId="29" fillId="0" borderId="153" xfId="2104" applyFont="1" applyFill="1" applyBorder="1" applyAlignment="1" applyProtection="1">
      <alignment horizontal="center" vertical="center"/>
      <protection/>
    </xf>
    <xf numFmtId="0" fontId="34" fillId="0" borderId="51" xfId="2104" applyFont="1" applyFill="1" applyBorder="1" applyAlignment="1" applyProtection="1">
      <alignment horizontal="right" vertical="center"/>
      <protection/>
    </xf>
    <xf numFmtId="0" fontId="35" fillId="0" borderId="92" xfId="2104" applyFont="1" applyFill="1" applyBorder="1" applyAlignment="1">
      <alignment horizontal="center" vertical="center"/>
      <protection/>
    </xf>
    <xf numFmtId="0" fontId="35" fillId="0" borderId="42" xfId="2104" applyFont="1" applyFill="1" applyBorder="1" applyAlignment="1">
      <alignment horizontal="center" vertical="center"/>
      <protection/>
    </xf>
    <xf numFmtId="0" fontId="19" fillId="0" borderId="154" xfId="2104" applyFont="1" applyFill="1" applyBorder="1" applyAlignment="1" applyProtection="1">
      <alignment horizontal="left" vertical="center" wrapText="1"/>
      <protection/>
    </xf>
    <xf numFmtId="0" fontId="19" fillId="0" borderId="114" xfId="2104" applyFont="1" applyFill="1" applyBorder="1" applyAlignment="1" applyProtection="1">
      <alignment horizontal="left" vertical="center" wrapText="1"/>
      <protection/>
    </xf>
    <xf numFmtId="0" fontId="29" fillId="0" borderId="42" xfId="2104" applyFont="1" applyFill="1" applyBorder="1" applyAlignment="1" applyProtection="1">
      <alignment horizontal="center" vertical="center"/>
      <protection/>
    </xf>
    <xf numFmtId="0" fontId="19" fillId="0" borderId="155" xfId="2104" applyFont="1" applyFill="1" applyBorder="1" applyAlignment="1" applyProtection="1">
      <alignment horizontal="center" vertical="center"/>
      <protection/>
    </xf>
    <xf numFmtId="0" fontId="19" fillId="0" borderId="156" xfId="2104" applyFont="1" applyFill="1" applyBorder="1" applyAlignment="1" applyProtection="1">
      <alignment horizontal="center" vertical="center"/>
      <protection/>
    </xf>
    <xf numFmtId="0" fontId="19" fillId="0" borderId="157" xfId="2104" applyFont="1" applyFill="1" applyBorder="1" applyAlignment="1" applyProtection="1">
      <alignment horizontal="center" vertical="center"/>
      <protection/>
    </xf>
    <xf numFmtId="0" fontId="19" fillId="0" borderId="158" xfId="2104" applyFont="1" applyFill="1" applyBorder="1" applyAlignment="1" applyProtection="1">
      <alignment horizontal="left" vertical="center" wrapText="1"/>
      <protection/>
    </xf>
    <xf numFmtId="0" fontId="19" fillId="0" borderId="45" xfId="2104" applyFont="1" applyFill="1" applyBorder="1" applyAlignment="1" applyProtection="1">
      <alignment horizontal="left" vertical="center" wrapText="1"/>
      <protection/>
    </xf>
    <xf numFmtId="0" fontId="19" fillId="0" borderId="52" xfId="2104" applyFont="1" applyFill="1" applyBorder="1" applyAlignment="1" applyProtection="1">
      <alignment horizontal="left" vertical="center" wrapText="1"/>
      <protection/>
    </xf>
    <xf numFmtId="0" fontId="19" fillId="0" borderId="49" xfId="2104" applyFont="1" applyFill="1" applyBorder="1" applyAlignment="1" applyProtection="1">
      <alignment horizontal="left" vertical="center" wrapText="1"/>
      <protection/>
    </xf>
    <xf numFmtId="0" fontId="19" fillId="0" borderId="73" xfId="2104" applyFont="1" applyFill="1" applyBorder="1" applyAlignment="1" applyProtection="1">
      <alignment horizontal="left" vertical="center" wrapText="1"/>
      <protection/>
    </xf>
    <xf numFmtId="173" fontId="37" fillId="0" borderId="42" xfId="804" applyNumberFormat="1" applyFont="1" applyFill="1" applyBorder="1" applyAlignment="1" applyProtection="1">
      <alignment horizontal="center" vertical="center"/>
      <protection/>
    </xf>
    <xf numFmtId="0" fontId="38" fillId="0" borderId="0" xfId="2104" applyFont="1" applyFill="1" applyBorder="1" applyAlignment="1">
      <alignment horizontal="right"/>
      <protection/>
    </xf>
    <xf numFmtId="0" fontId="40" fillId="0" borderId="0" xfId="2104" applyFont="1" applyFill="1" applyBorder="1" applyAlignment="1">
      <alignment horizontal="right"/>
      <protection/>
    </xf>
    <xf numFmtId="0" fontId="35" fillId="0" borderId="0" xfId="2104" applyFont="1" applyFill="1" applyBorder="1" applyAlignment="1" applyProtection="1">
      <alignment horizontal="right"/>
      <protection locked="0"/>
    </xf>
    <xf numFmtId="0" fontId="35" fillId="0" borderId="0" xfId="2104" applyFont="1" applyFill="1" applyBorder="1">
      <alignment/>
      <protection/>
    </xf>
    <xf numFmtId="0" fontId="34" fillId="0" borderId="0" xfId="2104" applyFont="1" applyFill="1" applyBorder="1" applyAlignment="1">
      <alignment horizontal="right"/>
      <protection/>
    </xf>
    <xf numFmtId="0" fontId="46" fillId="0" borderId="159" xfId="0" applyFont="1" applyFill="1" applyBorder="1" applyAlignment="1">
      <alignment horizontal="center" vertical="center" wrapText="1"/>
    </xf>
  </cellXfs>
  <cellStyles count="2196">
    <cellStyle name="Normal" xfId="0"/>
    <cellStyle name="??????????????" xfId="15"/>
    <cellStyle name="?????????????? 1" xfId="16"/>
    <cellStyle name="?????????????? 1 2" xfId="17"/>
    <cellStyle name="?????????????? 1 2 2" xfId="18"/>
    <cellStyle name="?????????????? 1 2 2 2" xfId="19"/>
    <cellStyle name="?????????????? 1 2 3" xfId="20"/>
    <cellStyle name="?????????????? 1 3" xfId="21"/>
    <cellStyle name="?????????????? 1 4" xfId="22"/>
    <cellStyle name="?????????????? 2" xfId="23"/>
    <cellStyle name="?????????????? 2 10" xfId="24"/>
    <cellStyle name="?????????????? 2 11" xfId="25"/>
    <cellStyle name="?????????????? 2 2" xfId="26"/>
    <cellStyle name="?????????????? 2 2 2" xfId="27"/>
    <cellStyle name="?????????????? 2 2 2 2" xfId="28"/>
    <cellStyle name="?????????????? 2 2 2 2 2" xfId="29"/>
    <cellStyle name="?????????????? 2 3" xfId="30"/>
    <cellStyle name="?????????????? 2 4" xfId="31"/>
    <cellStyle name="?????????????? 2 4 2" xfId="32"/>
    <cellStyle name="?????????????? 2 5" xfId="33"/>
    <cellStyle name="?????????????? 2 6" xfId="34"/>
    <cellStyle name="?????????????? 2 7" xfId="35"/>
    <cellStyle name="?????????????? 2 8" xfId="36"/>
    <cellStyle name="?????????????? 2 9" xfId="37"/>
    <cellStyle name="?????????????? 3" xfId="38"/>
    <cellStyle name="?????????????? 3 10" xfId="39"/>
    <cellStyle name="?????????????? 3 11" xfId="40"/>
    <cellStyle name="?????????????? 3 2" xfId="41"/>
    <cellStyle name="?????????????? 3 2 2" xfId="42"/>
    <cellStyle name="?????????????? 3 2 2 2" xfId="43"/>
    <cellStyle name="?????????????? 3 2 3" xfId="44"/>
    <cellStyle name="?????????????? 3 3" xfId="45"/>
    <cellStyle name="?????????????? 3 3 2" xfId="46"/>
    <cellStyle name="?????????????? 3 4" xfId="47"/>
    <cellStyle name="?????????????? 3 4 2" xfId="48"/>
    <cellStyle name="?????????????? 3 5" xfId="49"/>
    <cellStyle name="?????????????? 3 5 2" xfId="50"/>
    <cellStyle name="?????????????? 3 6" xfId="51"/>
    <cellStyle name="?????????????? 3 6 2" xfId="52"/>
    <cellStyle name="?????????????? 3 7" xfId="53"/>
    <cellStyle name="?????????????? 3 7 2" xfId="54"/>
    <cellStyle name="?????????????? 3 8" xfId="55"/>
    <cellStyle name="?????????????? 3 8 2" xfId="56"/>
    <cellStyle name="?????????????? 3 9" xfId="57"/>
    <cellStyle name="?????????????? 3 9 2" xfId="58"/>
    <cellStyle name="?????????????? 4" xfId="59"/>
    <cellStyle name="?????????????? 5" xfId="60"/>
    <cellStyle name="??????????獭牯㈠ʓ&#13;&amp;䌀" xfId="61"/>
    <cellStyle name="??????????獭牯㈠ʓ&#13;&amp;䌀 2" xfId="62"/>
    <cellStyle name="??????????獭牯㈠ʓ&#13;&amp;䌀 2 2" xfId="63"/>
    <cellStyle name="??????????獭牯㈠ʓ&#13;&amp;䌀 3" xfId="64"/>
    <cellStyle name="??????????獭牯㈠ʓ&#13;&amp;䌀 4" xfId="65"/>
    <cellStyle name="??????????獭牯㈠ʓ&#13;&amp;䌀 5" xfId="66"/>
    <cellStyle name="??????????獭牯㈠ʓ&#13;&amp;䌀 6" xfId="67"/>
    <cellStyle name="??????????獭牯㈠ʓ&#13;&amp;䌀 7" xfId="68"/>
    <cellStyle name="??????????獭牯㈠ʓ&#13;&amp;䌀 8" xfId="69"/>
    <cellStyle name="??????????獭牯㈠ʓ&#13;&amp;䌀 9" xfId="70"/>
    <cellStyle name="?????????܀?敂楶整鍬ࠂ⌀̀?" xfId="71"/>
    <cellStyle name="?????????܀?敂楶整鍬ࠂ⌀̀? 2" xfId="72"/>
    <cellStyle name="?????????܀?敂楶整鍬ࠂ⌀̀? 3" xfId="73"/>
    <cellStyle name="?????????ጀĀ????????" xfId="74"/>
    <cellStyle name="?????????ጀĀ???????? 1" xfId="75"/>
    <cellStyle name="?????????ጀĀ???????? 1 2" xfId="76"/>
    <cellStyle name="?????????ጀĀ???????? 1 2 2" xfId="77"/>
    <cellStyle name="?????????ጀĀ???????? 1 3" xfId="78"/>
    <cellStyle name="?????????ጀĀ???????? 1 4" xfId="79"/>
    <cellStyle name="?????????ጀĀ???????? 1 5" xfId="80"/>
    <cellStyle name="?????????ጀĀ???????? 1 6" xfId="81"/>
    <cellStyle name="?????????ጀĀ???????? 1 7" xfId="82"/>
    <cellStyle name="?????????ጀĀ???????? 1 8" xfId="83"/>
    <cellStyle name="?????????ጀĀ???????? 1 9" xfId="84"/>
    <cellStyle name="?????????ጀĀ???????? 10" xfId="85"/>
    <cellStyle name="?????????ጀĀ???????? 10 10" xfId="86"/>
    <cellStyle name="?????????ጀĀ???????? 10 11" xfId="87"/>
    <cellStyle name="?????????ጀĀ???????? 10 2" xfId="88"/>
    <cellStyle name="?????????ጀĀ???????? 10 2 2" xfId="89"/>
    <cellStyle name="?????????ጀĀ???????? 10 2 2 2" xfId="90"/>
    <cellStyle name="?????????ጀĀ???????? 10 2 2 2 2" xfId="91"/>
    <cellStyle name="?????????ጀĀ???????? 10 2 2 3" xfId="92"/>
    <cellStyle name="?????????ጀĀ???????? 10 2 2 4" xfId="93"/>
    <cellStyle name="?????????ጀĀ???????? 10 2 3" xfId="94"/>
    <cellStyle name="?????????ጀĀ???????? 10 2 4" xfId="95"/>
    <cellStyle name="?????????ጀĀ???????? 10 3" xfId="96"/>
    <cellStyle name="?????????ጀĀ???????? 10 3 2" xfId="97"/>
    <cellStyle name="?????????ጀĀ???????? 10 3 3" xfId="98"/>
    <cellStyle name="?????????ጀĀ???????? 10 4" xfId="99"/>
    <cellStyle name="?????????ጀĀ???????? 10 4 2" xfId="100"/>
    <cellStyle name="?????????ጀĀ???????? 10 5" xfId="101"/>
    <cellStyle name="?????????ጀĀ???????? 10 5 2" xfId="102"/>
    <cellStyle name="?????????ጀĀ???????? 10 6" xfId="103"/>
    <cellStyle name="?????????ጀĀ???????? 10 6 2" xfId="104"/>
    <cellStyle name="?????????ጀĀ???????? 10 7" xfId="105"/>
    <cellStyle name="?????????ጀĀ???????? 10 7 2" xfId="106"/>
    <cellStyle name="?????????ጀĀ???????? 10 8" xfId="107"/>
    <cellStyle name="?????????ጀĀ???????? 10 8 2" xfId="108"/>
    <cellStyle name="?????????ጀĀ???????? 10 9" xfId="109"/>
    <cellStyle name="?????????ጀĀ???????? 10 9 2" xfId="110"/>
    <cellStyle name="?????????ጀĀ???????? 11" xfId="111"/>
    <cellStyle name="?????????ጀĀ???????? 11 2" xfId="112"/>
    <cellStyle name="?????????ጀĀ???????? 11 2 2" xfId="113"/>
    <cellStyle name="?????????ጀĀ???????? 11 3" xfId="114"/>
    <cellStyle name="?????????ጀĀ???????? 11 4" xfId="115"/>
    <cellStyle name="?????????ጀĀ???????? 11 5" xfId="116"/>
    <cellStyle name="?????????ጀĀ???????? 11 6" xfId="117"/>
    <cellStyle name="?????????ጀĀ???????? 11 7" xfId="118"/>
    <cellStyle name="?????????ጀĀ???????? 11 8" xfId="119"/>
    <cellStyle name="?????????ጀĀ???????? 11 9" xfId="120"/>
    <cellStyle name="?????????ጀĀ???????? 12" xfId="121"/>
    <cellStyle name="?????????ጀĀ???????? 12 2" xfId="122"/>
    <cellStyle name="?????????ጀĀ???????? 12 3" xfId="123"/>
    <cellStyle name="?????????ጀĀ???????? 13" xfId="124"/>
    <cellStyle name="?????????ጀĀ???????? 13 10" xfId="125"/>
    <cellStyle name="?????????ጀĀ???????? 13 11" xfId="126"/>
    <cellStyle name="?????????ጀĀ???????? 13 2" xfId="127"/>
    <cellStyle name="?????????ጀĀ???????? 13 2 2" xfId="128"/>
    <cellStyle name="?????????ጀĀ???????? 13 3" xfId="129"/>
    <cellStyle name="?????????ጀĀ???????? 13 4" xfId="130"/>
    <cellStyle name="?????????ጀĀ???????? 13 5" xfId="131"/>
    <cellStyle name="?????????ጀĀ???????? 13 6" xfId="132"/>
    <cellStyle name="?????????ጀĀ???????? 13 7" xfId="133"/>
    <cellStyle name="?????????ጀĀ???????? 13 8" xfId="134"/>
    <cellStyle name="?????????ጀĀ???????? 13 9" xfId="135"/>
    <cellStyle name="?????????ጀĀ???????? 14" xfId="136"/>
    <cellStyle name="?????????ጀĀ???????? 14 10" xfId="137"/>
    <cellStyle name="?????????ጀĀ???????? 14 11" xfId="138"/>
    <cellStyle name="?????????ጀĀ???????? 14 2" xfId="139"/>
    <cellStyle name="?????????ጀĀ???????? 14 2 2" xfId="140"/>
    <cellStyle name="?????????ጀĀ???????? 14 2 3" xfId="141"/>
    <cellStyle name="?????????ጀĀ???????? 14 3" xfId="142"/>
    <cellStyle name="?????????ጀĀ???????? 14 4" xfId="143"/>
    <cellStyle name="?????????ጀĀ???????? 14 5" xfId="144"/>
    <cellStyle name="?????????ጀĀ???????? 14 6" xfId="145"/>
    <cellStyle name="?????????ጀĀ???????? 14 7" xfId="146"/>
    <cellStyle name="?????????ጀĀ???????? 14 8" xfId="147"/>
    <cellStyle name="?????????ጀĀ???????? 14 9" xfId="148"/>
    <cellStyle name="?????????ጀĀ???????? 15" xfId="149"/>
    <cellStyle name="?????????ጀĀ???????? 15 10" xfId="150"/>
    <cellStyle name="?????????ጀĀ???????? 15 2" xfId="151"/>
    <cellStyle name="?????????ጀĀ???????? 15 2 2" xfId="152"/>
    <cellStyle name="?????????ጀĀ???????? 15 2 2 2" xfId="153"/>
    <cellStyle name="?????????ጀĀ???????? 15 2 2 3" xfId="154"/>
    <cellStyle name="?????????ጀĀ???????? 15 2 3" xfId="155"/>
    <cellStyle name="?????????ጀĀ???????? 15 3" xfId="156"/>
    <cellStyle name="?????????ጀĀ???????? 15 3 2" xfId="157"/>
    <cellStyle name="?????????ጀĀ???????? 15 4" xfId="158"/>
    <cellStyle name="?????????ጀĀ???????? 15 4 2" xfId="159"/>
    <cellStyle name="?????????ጀĀ???????? 15 5" xfId="160"/>
    <cellStyle name="?????????ጀĀ???????? 15 6" xfId="161"/>
    <cellStyle name="?????????ጀĀ???????? 15 7" xfId="162"/>
    <cellStyle name="?????????ጀĀ???????? 15 8" xfId="163"/>
    <cellStyle name="?????????ጀĀ???????? 15 9" xfId="164"/>
    <cellStyle name="?????????ጀĀ???????? 16" xfId="165"/>
    <cellStyle name="?????????ጀĀ???????? 17" xfId="166"/>
    <cellStyle name="?????????ጀĀ???????? 2" xfId="167"/>
    <cellStyle name="?????????ጀĀ???????? 2 10" xfId="168"/>
    <cellStyle name="?????????ጀĀ???????? 2 11" xfId="169"/>
    <cellStyle name="?????????ጀĀ???????? 2 2" xfId="170"/>
    <cellStyle name="?????????ጀĀ???????? 2 2 2" xfId="171"/>
    <cellStyle name="?????????ጀĀ???????? 2 2 3" xfId="172"/>
    <cellStyle name="?????????ጀĀ???????? 2 3" xfId="173"/>
    <cellStyle name="?????????ጀĀ???????? 2 4" xfId="174"/>
    <cellStyle name="?????????ጀĀ???????? 2 5" xfId="175"/>
    <cellStyle name="?????????ጀĀ???????? 2 6" xfId="176"/>
    <cellStyle name="?????????ጀĀ???????? 2 7" xfId="177"/>
    <cellStyle name="?????????ጀĀ???????? 2 8" xfId="178"/>
    <cellStyle name="?????????ጀĀ???????? 2 9" xfId="179"/>
    <cellStyle name="?????????ጀĀ???????? 3" xfId="180"/>
    <cellStyle name="?????????ጀĀ???????? 3 2" xfId="181"/>
    <cellStyle name="?????????ጀĀ???????? 3 3" xfId="182"/>
    <cellStyle name="?????????ጀĀ???????? 4" xfId="183"/>
    <cellStyle name="?????????ጀĀ???????? 4 10" xfId="184"/>
    <cellStyle name="?????????ጀĀ???????? 4 11" xfId="185"/>
    <cellStyle name="?????????ጀĀ???????? 4 2" xfId="186"/>
    <cellStyle name="?????????ጀĀ???????? 4 2 2" xfId="187"/>
    <cellStyle name="?????????ጀĀ???????? 4 2 2 2" xfId="188"/>
    <cellStyle name="?????????ጀĀ???????? 4 2 3" xfId="189"/>
    <cellStyle name="?????????ጀĀ???????? 4 3" xfId="190"/>
    <cellStyle name="?????????ጀĀ???????? 4 3 2" xfId="191"/>
    <cellStyle name="?????????ጀĀ???????? 4 4" xfId="192"/>
    <cellStyle name="?????????ጀĀ???????? 4 4 2" xfId="193"/>
    <cellStyle name="?????????ጀĀ???????? 4 5" xfId="194"/>
    <cellStyle name="?????????ጀĀ???????? 4 5 2" xfId="195"/>
    <cellStyle name="?????????ጀĀ???????? 4 6" xfId="196"/>
    <cellStyle name="?????????ጀĀ???????? 4 6 2" xfId="197"/>
    <cellStyle name="?????????ጀĀ???????? 4 7" xfId="198"/>
    <cellStyle name="?????????ጀĀ???????? 4 7 2" xfId="199"/>
    <cellStyle name="?????????ጀĀ???????? 4 8" xfId="200"/>
    <cellStyle name="?????????ጀĀ???????? 4 8 2" xfId="201"/>
    <cellStyle name="?????????ጀĀ???????? 4 9" xfId="202"/>
    <cellStyle name="?????????ጀĀ???????? 4 9 2" xfId="203"/>
    <cellStyle name="?????????ጀĀ???????? 5" xfId="204"/>
    <cellStyle name="?????????ጀĀ???????? 5 2" xfId="205"/>
    <cellStyle name="?????????ጀĀ???????? 5 2 2" xfId="206"/>
    <cellStyle name="?????????ጀĀ???????? 5 3" xfId="207"/>
    <cellStyle name="?????????ጀĀ???????? 5 4" xfId="208"/>
    <cellStyle name="?????????ጀĀ???????? 5 5" xfId="209"/>
    <cellStyle name="?????????ጀĀ???????? 5 6" xfId="210"/>
    <cellStyle name="?????????ጀĀ???????? 5 7" xfId="211"/>
    <cellStyle name="?????????ጀĀ???????? 5 8" xfId="212"/>
    <cellStyle name="?????????ጀĀ???????? 5 9" xfId="213"/>
    <cellStyle name="?????????ጀĀ???????? 6" xfId="214"/>
    <cellStyle name="?????????ጀĀ???????? 6 10" xfId="215"/>
    <cellStyle name="?????????ጀĀ???????? 6 2" xfId="216"/>
    <cellStyle name="?????????ጀĀ???????? 6 2 2" xfId="217"/>
    <cellStyle name="?????????ጀĀ???????? 6 2 2 2" xfId="218"/>
    <cellStyle name="?????????ጀĀ???????? 6 2 2 3" xfId="219"/>
    <cellStyle name="?????????ጀĀ???????? 6 2 3" xfId="220"/>
    <cellStyle name="?????????ጀĀ???????? 6 3" xfId="221"/>
    <cellStyle name="?????????ጀĀ???????? 6 3 2" xfId="222"/>
    <cellStyle name="?????????ጀĀ???????? 6 4" xfId="223"/>
    <cellStyle name="?????????ጀĀ???????? 6 4 2" xfId="224"/>
    <cellStyle name="?????????ጀĀ???????? 6 5" xfId="225"/>
    <cellStyle name="?????????ጀĀ???????? 6 6" xfId="226"/>
    <cellStyle name="?????????ጀĀ???????? 6 7" xfId="227"/>
    <cellStyle name="?????????ጀĀ???????? 6 8" xfId="228"/>
    <cellStyle name="?????????ጀĀ???????? 6 9" xfId="229"/>
    <cellStyle name="?????????ጀĀ???????? 7" xfId="230"/>
    <cellStyle name="?????????ጀĀ???????? 7 10" xfId="231"/>
    <cellStyle name="?????????ጀĀ???????? 7 11" xfId="232"/>
    <cellStyle name="?????????ጀĀ???????? 7 2" xfId="233"/>
    <cellStyle name="?????????ጀĀ???????? 7 2 2" xfId="234"/>
    <cellStyle name="?????????ጀĀ???????? 7 3" xfId="235"/>
    <cellStyle name="?????????ጀĀ???????? 7 4" xfId="236"/>
    <cellStyle name="?????????ጀĀ???????? 7 5" xfId="237"/>
    <cellStyle name="?????????ጀĀ???????? 7 6" xfId="238"/>
    <cellStyle name="?????????ጀĀ???????? 7 7" xfId="239"/>
    <cellStyle name="?????????ጀĀ???????? 7 8" xfId="240"/>
    <cellStyle name="?????????ጀĀ???????? 7 9" xfId="241"/>
    <cellStyle name="?????????ጀĀ???????? 8" xfId="242"/>
    <cellStyle name="?????????ጀĀ???????? 8 10" xfId="243"/>
    <cellStyle name="?????????ጀĀ???????? 8 11" xfId="244"/>
    <cellStyle name="?????????ጀĀ???????? 8 2" xfId="245"/>
    <cellStyle name="?????????ጀĀ???????? 8 2 2" xfId="246"/>
    <cellStyle name="?????????ጀĀ???????? 8 2 3" xfId="247"/>
    <cellStyle name="?????????ጀĀ???????? 8 3" xfId="248"/>
    <cellStyle name="?????????ጀĀ???????? 8 4" xfId="249"/>
    <cellStyle name="?????????ጀĀ???????? 8 5" xfId="250"/>
    <cellStyle name="?????????ጀĀ???????? 8 6" xfId="251"/>
    <cellStyle name="?????????ጀĀ???????? 8 7" xfId="252"/>
    <cellStyle name="?????????ጀĀ???????? 8 8" xfId="253"/>
    <cellStyle name="?????????ጀĀ???????? 8 9" xfId="254"/>
    <cellStyle name="?????????ጀĀ???????? 9" xfId="255"/>
    <cellStyle name="?????????ጀĀ???????? 9 10" xfId="256"/>
    <cellStyle name="?????????ጀĀ???????? 9 2" xfId="257"/>
    <cellStyle name="?????????ጀĀ???????? 9 2 2" xfId="258"/>
    <cellStyle name="?????????ጀĀ???????? 9 2 2 2" xfId="259"/>
    <cellStyle name="?????????ጀĀ???????? 9 2 2 3" xfId="260"/>
    <cellStyle name="?????????ጀĀ???????? 9 2 3" xfId="261"/>
    <cellStyle name="?????????ጀĀ???????? 9 3" xfId="262"/>
    <cellStyle name="?????????ጀĀ???????? 9 3 2" xfId="263"/>
    <cellStyle name="?????????ጀĀ???????? 9 4" xfId="264"/>
    <cellStyle name="?????????ጀĀ???????? 9 4 2" xfId="265"/>
    <cellStyle name="?????????ጀĀ???????? 9 5" xfId="266"/>
    <cellStyle name="?????????ጀĀ???????? 9 6" xfId="267"/>
    <cellStyle name="?????????ጀĀ???????? 9 7" xfId="268"/>
    <cellStyle name="?????????ጀĀ???????? 9 8" xfId="269"/>
    <cellStyle name="?????????ጀĀ???????? 9 9" xfId="270"/>
    <cellStyle name="???????＀ʓ&#13;8一牯" xfId="271"/>
    <cellStyle name="???????＀ʓ&#13;8一牯 2" xfId="272"/>
    <cellStyle name="???????＀ʓ&#13;8一牯 3" xfId="273"/>
    <cellStyle name="???????敹浬穥整鍳ᘂ" xfId="274"/>
    <cellStyle name="???????敹浬穥整鍳ᘂ 2" xfId="275"/>
    <cellStyle name="???????敹浬穥整鍳ᘂ 2 2" xfId="276"/>
    <cellStyle name="???????敹浬穥整鍳ᘂ 2 2 2" xfId="277"/>
    <cellStyle name="???????敹浬穥整鍳ᘂ 2 3" xfId="278"/>
    <cellStyle name="???????敹浬穥整鍳ᘂ 2 4" xfId="279"/>
    <cellStyle name="???????敹浬穥整鍳ᘂ 3" xfId="280"/>
    <cellStyle name="???????敹浬穥整鍳ᘂ 3 2" xfId="281"/>
    <cellStyle name="???????敹浬穥整鍳ᘂ 3 3" xfId="282"/>
    <cellStyle name="???????敹浬穥整鍳ᘂ 4" xfId="283"/>
    <cellStyle name="???????敹浬穥整鍳ᘂ 4 2" xfId="284"/>
    <cellStyle name="???????敹浬穥整鍳ᘂ 4 3" xfId="285"/>
    <cellStyle name="???????敹浬穥整鍳ᘂ 5" xfId="286"/>
    <cellStyle name="???????敹浬穥整鍳ᘂ 5 2" xfId="287"/>
    <cellStyle name="???????敹浬穥整鍳ᘂ 6" xfId="288"/>
    <cellStyle name="???????敹浬穥整鍳ᘂ 7" xfId="289"/>
    <cellStyle name="???????浩湥瑥ʓ7" xfId="290"/>
    <cellStyle name="???????浩湥瑥ʓ7 2" xfId="291"/>
    <cellStyle name="???????浩湥瑥ʓ7 3" xfId="292"/>
    <cellStyle name="20% - 1. jelöl?szín" xfId="293"/>
    <cellStyle name="20% - 1. jelöl?szín 1" xfId="294"/>
    <cellStyle name="20% - 1. jelöl?szín 1 2" xfId="295"/>
    <cellStyle name="20% - 1. jelöl?szín 1 3" xfId="296"/>
    <cellStyle name="20% - 1. jelöl?szín 2" xfId="297"/>
    <cellStyle name="20% - 1. jelöl?szín 2 2" xfId="298"/>
    <cellStyle name="20% - 1. jelöl?szín 2 2 2" xfId="299"/>
    <cellStyle name="20% - 1. jelöl?szín 2 3" xfId="300"/>
    <cellStyle name="20% - 1. jelöl?szín 3" xfId="301"/>
    <cellStyle name="20% - 1. jelöl?szín 4" xfId="302"/>
    <cellStyle name="20% - 1. jelöl?szín 5" xfId="303"/>
    <cellStyle name="20% - 1. jelöl?szín 6" xfId="304"/>
    <cellStyle name="20% - 1. jelölőszín" xfId="305"/>
    <cellStyle name="20% - 1. jelölőszín 2" xfId="306"/>
    <cellStyle name="20% - 1. jelölőszín 2 2" xfId="307"/>
    <cellStyle name="20% - 1. jelölőszín 2 3" xfId="308"/>
    <cellStyle name="20% - 1. jelölőszín 3" xfId="309"/>
    <cellStyle name="20% - 1. jelölőszín 3 2" xfId="310"/>
    <cellStyle name="20% - 2. jelöl?szín" xfId="311"/>
    <cellStyle name="20% - 2. jelöl?szín 1" xfId="312"/>
    <cellStyle name="20% - 2. jelöl?szín 2" xfId="313"/>
    <cellStyle name="20% - 2. jelöl?szín 2 2" xfId="314"/>
    <cellStyle name="20% - 2. jelöl?szín 2 3" xfId="315"/>
    <cellStyle name="20% - 2. jelöl?szín 3" xfId="316"/>
    <cellStyle name="20% - 2. jelöl?szín 4" xfId="317"/>
    <cellStyle name="20% - 2. jelöl?szín 5" xfId="318"/>
    <cellStyle name="20% - 2. jelölőszín" xfId="319"/>
    <cellStyle name="20% - 2. jelölőszín 2" xfId="320"/>
    <cellStyle name="20% - 2. jelölőszín 2 2" xfId="321"/>
    <cellStyle name="20% - 2. jelölőszín 2 3" xfId="322"/>
    <cellStyle name="20% - 2. jelölőszín 3" xfId="323"/>
    <cellStyle name="20% - 2. jelölőszín 3 2" xfId="324"/>
    <cellStyle name="20% - 3. jelöl?szín" xfId="325"/>
    <cellStyle name="20% - 3. jelöl?szín 1" xfId="326"/>
    <cellStyle name="20% - 3. jelöl?szín 1 2" xfId="327"/>
    <cellStyle name="20% - 3. jelöl?szín 2" xfId="328"/>
    <cellStyle name="20% - 3. jelöl?szín 2 2" xfId="329"/>
    <cellStyle name="20% - 3. jelöl?szín 2 3" xfId="330"/>
    <cellStyle name="20% - 3. jelöl?szín 3" xfId="331"/>
    <cellStyle name="20% - 3. jelöl?szín 4" xfId="332"/>
    <cellStyle name="20% - 3. jelöl?szín 5" xfId="333"/>
    <cellStyle name="20% - 3. jelölőszín" xfId="334"/>
    <cellStyle name="20% - 3. jelölőszín 2" xfId="335"/>
    <cellStyle name="20% - 3. jelölőszín 2 2" xfId="336"/>
    <cellStyle name="20% - 3. jelölőszín 2 3" xfId="337"/>
    <cellStyle name="20% - 3. jelölőszín 2 4" xfId="338"/>
    <cellStyle name="20% - 3. jelölőszín 3" xfId="339"/>
    <cellStyle name="20% - 3. jelölőszín 3 2" xfId="340"/>
    <cellStyle name="20% - 4. jelöl?szín" xfId="341"/>
    <cellStyle name="20% - 4. jelöl?szín 1" xfId="342"/>
    <cellStyle name="20% - 4. jelöl?szín 2" xfId="343"/>
    <cellStyle name="20% - 4. jelöl?szín 2 2" xfId="344"/>
    <cellStyle name="20% - 4. jelöl?szín 2 2 2" xfId="345"/>
    <cellStyle name="20% - 4. jelöl?szín 2 3" xfId="346"/>
    <cellStyle name="20% - 4. jelöl?szín 3" xfId="347"/>
    <cellStyle name="20% - 4. jelöl?szín 4" xfId="348"/>
    <cellStyle name="20% - 4. jelöl?szín 5" xfId="349"/>
    <cellStyle name="20% - 4. jelöl?szín 6" xfId="350"/>
    <cellStyle name="20% - 4. jelölőszín" xfId="351"/>
    <cellStyle name="20% - 4. jelölőszín 2" xfId="352"/>
    <cellStyle name="20% - 4. jelölőszín 2 2" xfId="353"/>
    <cellStyle name="20% - 4. jelölőszín 2 3" xfId="354"/>
    <cellStyle name="20% - 4. jelölőszín 3" xfId="355"/>
    <cellStyle name="20% - 4. jelölőszín 3 2" xfId="356"/>
    <cellStyle name="20% - 5. jelöl?szín" xfId="357"/>
    <cellStyle name="20% - 5. jelöl?szín 1" xfId="358"/>
    <cellStyle name="20% - 5. jelöl?szín 1 2" xfId="359"/>
    <cellStyle name="20% - 5. jelöl?szín 1 3" xfId="360"/>
    <cellStyle name="20% - 5. jelöl?szín 2" xfId="361"/>
    <cellStyle name="20% - 5. jelöl?szín 2 2" xfId="362"/>
    <cellStyle name="20% - 5. jelöl?szín 2 2 2" xfId="363"/>
    <cellStyle name="20% - 5. jelöl?szín 2 3" xfId="364"/>
    <cellStyle name="20% - 5. jelöl?szín 2 4" xfId="365"/>
    <cellStyle name="20% - 5. jelöl?szín 3" xfId="366"/>
    <cellStyle name="20% - 5. jelöl?szín 4" xfId="367"/>
    <cellStyle name="20% - 5. jelöl?szín 5" xfId="368"/>
    <cellStyle name="20% - 5. jelöl?szín 6" xfId="369"/>
    <cellStyle name="20% - 5. jelölőszín" xfId="370"/>
    <cellStyle name="20% - 5. jelölőszín 2" xfId="371"/>
    <cellStyle name="20% - 5. jelölőszín 2 2" xfId="372"/>
    <cellStyle name="20% - 5. jelölőszín 2 3" xfId="373"/>
    <cellStyle name="20% - 5. jelölőszín 2 4" xfId="374"/>
    <cellStyle name="20% - 5. jelölőszín 3" xfId="375"/>
    <cellStyle name="20% - 5. jelölőszín 3 2" xfId="376"/>
    <cellStyle name="20% - 6. jelöl?szín" xfId="377"/>
    <cellStyle name="20% - 6. jelöl?szín 1" xfId="378"/>
    <cellStyle name="20% - 6. jelöl?szín 1 2" xfId="379"/>
    <cellStyle name="20% - 6. jelöl?szín 2" xfId="380"/>
    <cellStyle name="20% - 6. jelöl?szín 2 2" xfId="381"/>
    <cellStyle name="20% - 6. jelöl?szín 2 2 2" xfId="382"/>
    <cellStyle name="20% - 6. jelöl?szín 2 3" xfId="383"/>
    <cellStyle name="20% - 6. jelöl?szín 3" xfId="384"/>
    <cellStyle name="20% - 6. jelöl?szín 4" xfId="385"/>
    <cellStyle name="20% - 6. jelöl?szín 5" xfId="386"/>
    <cellStyle name="20% - 6. jelöl?szín 6" xfId="387"/>
    <cellStyle name="20% - 6. jelölőszín" xfId="388"/>
    <cellStyle name="20% - 6. jelölőszín 2" xfId="389"/>
    <cellStyle name="20% - 6. jelölőszín 2 2" xfId="390"/>
    <cellStyle name="20% - 6. jelölőszín 2 3" xfId="391"/>
    <cellStyle name="20% - 6. jelölőszín 3" xfId="392"/>
    <cellStyle name="20% - 6. jelölőszín 3 2" xfId="393"/>
    <cellStyle name="20% - Accent1" xfId="394"/>
    <cellStyle name="20% - Accent1 2" xfId="395"/>
    <cellStyle name="20% - Accent1 2 2" xfId="396"/>
    <cellStyle name="20% - Accent1 2 2 2" xfId="397"/>
    <cellStyle name="20% - Accent1 2 3" xfId="398"/>
    <cellStyle name="20% - Accent1 2 3 2" xfId="399"/>
    <cellStyle name="20% - Accent1 2 3 3" xfId="400"/>
    <cellStyle name="20% - Accent1 3" xfId="401"/>
    <cellStyle name="20% - Accent1 4" xfId="402"/>
    <cellStyle name="20% - Accent2" xfId="403"/>
    <cellStyle name="20% - Accent2 2" xfId="404"/>
    <cellStyle name="20% - Accent2 2 2" xfId="405"/>
    <cellStyle name="20% - Accent2 2 3" xfId="406"/>
    <cellStyle name="20% - Accent2 3" xfId="407"/>
    <cellStyle name="20% - Accent2 4" xfId="408"/>
    <cellStyle name="20% - Accent3" xfId="409"/>
    <cellStyle name="20% - Accent3 2" xfId="410"/>
    <cellStyle name="20% - Accent3 3" xfId="411"/>
    <cellStyle name="20% - Accent3 4" xfId="412"/>
    <cellStyle name="20% - Accent4" xfId="413"/>
    <cellStyle name="20% - Accent4 2" xfId="414"/>
    <cellStyle name="20% - Accent4 2 2" xfId="415"/>
    <cellStyle name="20% - Accent4 2 3" xfId="416"/>
    <cellStyle name="20% - Accent4 3" xfId="417"/>
    <cellStyle name="20% - Accent4 4" xfId="418"/>
    <cellStyle name="20% - Accent5" xfId="419"/>
    <cellStyle name="20% - Accent5 2" xfId="420"/>
    <cellStyle name="20% - Accent5 2 2" xfId="421"/>
    <cellStyle name="20% - Accent5 2 2 2" xfId="422"/>
    <cellStyle name="20% - Accent5 2 3" xfId="423"/>
    <cellStyle name="20% - Accent5 2 3 2" xfId="424"/>
    <cellStyle name="20% - Accent5 2 3 3" xfId="425"/>
    <cellStyle name="20% - Accent5 3" xfId="426"/>
    <cellStyle name="20% - Accent5 4" xfId="427"/>
    <cellStyle name="20% - Accent6" xfId="428"/>
    <cellStyle name="20% - Accent6 2" xfId="429"/>
    <cellStyle name="20% - Accent6 2 2" xfId="430"/>
    <cellStyle name="20% - Accent6 3" xfId="431"/>
    <cellStyle name="20% - Accent6 4" xfId="432"/>
    <cellStyle name="40% - 1. jelöl?szín" xfId="433"/>
    <cellStyle name="40% - 1. jelöl?szín 1" xfId="434"/>
    <cellStyle name="40% - 1. jelöl?szín 1 2" xfId="435"/>
    <cellStyle name="40% - 1. jelöl?szín 1 3" xfId="436"/>
    <cellStyle name="40% - 1. jelöl?szín 2" xfId="437"/>
    <cellStyle name="40% - 1. jelöl?szín 2 2" xfId="438"/>
    <cellStyle name="40% - 1. jelöl?szín 2 2 2" xfId="439"/>
    <cellStyle name="40% - 1. jelöl?szín 2 3" xfId="440"/>
    <cellStyle name="40% - 1. jelöl?szín 2 4" xfId="441"/>
    <cellStyle name="40% - 1. jelöl?szín 3" xfId="442"/>
    <cellStyle name="40% - 1. jelöl?szín 3 2" xfId="443"/>
    <cellStyle name="40% - 1. jelöl?szín 4" xfId="444"/>
    <cellStyle name="40% - 1. jelöl?szín 4 2" xfId="445"/>
    <cellStyle name="40% - 1. jelöl?szín 5" xfId="446"/>
    <cellStyle name="40% - 1. jelöl?szín 5 2" xfId="447"/>
    <cellStyle name="40% - 1. jelöl?szín 6" xfId="448"/>
    <cellStyle name="40% - 1. jelöl?szín 7" xfId="449"/>
    <cellStyle name="40% - 1. jelölőszín" xfId="450"/>
    <cellStyle name="40% - 1. jelölőszín 2" xfId="451"/>
    <cellStyle name="40% - 1. jelölőszín 2 2" xfId="452"/>
    <cellStyle name="40% - 1. jelölőszín 2 3" xfId="453"/>
    <cellStyle name="40% - 1. jelölőszín 3" xfId="454"/>
    <cellStyle name="40% - 1. jelölőszín 3 2" xfId="455"/>
    <cellStyle name="40% - 2. jelöl?szín" xfId="456"/>
    <cellStyle name="40% - 2. jelöl?szín 1" xfId="457"/>
    <cellStyle name="40% - 2. jelöl?szín 2" xfId="458"/>
    <cellStyle name="40% - 2. jelöl?szín 2 2" xfId="459"/>
    <cellStyle name="40% - 2. jelöl?szín 3" xfId="460"/>
    <cellStyle name="40% - 2. jelöl?szín 4" xfId="461"/>
    <cellStyle name="40% - 2. jelöl?szín 5" xfId="462"/>
    <cellStyle name="40% - 2. jelölőszín" xfId="463"/>
    <cellStyle name="40% - 2. jelölőszín 2" xfId="464"/>
    <cellStyle name="40% - 2. jelölőszín 2 2" xfId="465"/>
    <cellStyle name="40% - 2. jelölőszín 2 3" xfId="466"/>
    <cellStyle name="40% - 2. jelölőszín 3" xfId="467"/>
    <cellStyle name="40% - 2. jelölőszín 3 2" xfId="468"/>
    <cellStyle name="40% - 3. jelöl?szín" xfId="469"/>
    <cellStyle name="40% - 3. jelöl?szín 1" xfId="470"/>
    <cellStyle name="40% - 3. jelöl?szín 1 2" xfId="471"/>
    <cellStyle name="40% - 3. jelöl?szín 2" xfId="472"/>
    <cellStyle name="40% - 3. jelöl?szín 2 2" xfId="473"/>
    <cellStyle name="40% - 3. jelöl?szín 2 3" xfId="474"/>
    <cellStyle name="40% - 3. jelöl?szín 3" xfId="475"/>
    <cellStyle name="40% - 3. jelöl?szín 4" xfId="476"/>
    <cellStyle name="40% - 3. jelöl?szín 5" xfId="477"/>
    <cellStyle name="40% - 3. jelölőszín" xfId="478"/>
    <cellStyle name="40% - 3. jelölőszín 2" xfId="479"/>
    <cellStyle name="40% - 3. jelölőszín 2 2" xfId="480"/>
    <cellStyle name="40% - 3. jelölőszín 2 3" xfId="481"/>
    <cellStyle name="40% - 3. jelölőszín 2 4" xfId="482"/>
    <cellStyle name="40% - 3. jelölőszín 3" xfId="483"/>
    <cellStyle name="40% - 3. jelölőszín 3 2" xfId="484"/>
    <cellStyle name="40% - 4. jelöl?szín" xfId="485"/>
    <cellStyle name="40% - 4. jelöl?szín 1" xfId="486"/>
    <cellStyle name="40% - 4. jelöl?szín 1 2" xfId="487"/>
    <cellStyle name="40% - 4. jelöl?szín 1 2 2" xfId="488"/>
    <cellStyle name="40% - 4. jelöl?szín 1 2 2 2" xfId="489"/>
    <cellStyle name="40% - 4. jelöl?szín 1 2 3" xfId="490"/>
    <cellStyle name="40% - 4. jelöl?szín 1 3" xfId="491"/>
    <cellStyle name="40% - 4. jelöl?szín 1 4" xfId="492"/>
    <cellStyle name="40% - 4. jelöl?szín 2" xfId="493"/>
    <cellStyle name="40% - 4. jelöl?szín 2 2" xfId="494"/>
    <cellStyle name="40% - 4. jelöl?szín 2 2 2" xfId="495"/>
    <cellStyle name="40% - 4. jelöl?szín 2 3" xfId="496"/>
    <cellStyle name="40% - 4. jelöl?szín 3" xfId="497"/>
    <cellStyle name="40% - 4. jelöl?szín 4" xfId="498"/>
    <cellStyle name="40% - 4. jelöl?szín 5" xfId="499"/>
    <cellStyle name="40% - 4. jelöl?szín 6" xfId="500"/>
    <cellStyle name="40% - 4. jelölőszín" xfId="501"/>
    <cellStyle name="40% - 4. jelölőszín 2" xfId="502"/>
    <cellStyle name="40% - 4. jelölőszín 2 2" xfId="503"/>
    <cellStyle name="40% - 4. jelölőszín 2 3" xfId="504"/>
    <cellStyle name="40% - 4. jelölőszín 3" xfId="505"/>
    <cellStyle name="40% - 4. jelölőszín 3 2" xfId="506"/>
    <cellStyle name="40% - 5. jelöl?szín" xfId="507"/>
    <cellStyle name="40% - 5. jelöl?szín 1" xfId="508"/>
    <cellStyle name="40% - 5. jelöl?szín 1 2" xfId="509"/>
    <cellStyle name="40% - 5. jelöl?szín 1 3" xfId="510"/>
    <cellStyle name="40% - 5. jelöl?szín 2" xfId="511"/>
    <cellStyle name="40% - 5. jelöl?szín 2 2" xfId="512"/>
    <cellStyle name="40% - 5. jelöl?szín 2 2 2" xfId="513"/>
    <cellStyle name="40% - 5. jelöl?szín 2 3" xfId="514"/>
    <cellStyle name="40% - 5. jelöl?szín 2 4" xfId="515"/>
    <cellStyle name="40% - 5. jelöl?szín 3" xfId="516"/>
    <cellStyle name="40% - 5. jelöl?szín 3 2" xfId="517"/>
    <cellStyle name="40% - 5. jelöl?szín 4" xfId="518"/>
    <cellStyle name="40% - 5. jelöl?szín 4 2" xfId="519"/>
    <cellStyle name="40% - 5. jelöl?szín 5" xfId="520"/>
    <cellStyle name="40% - 5. jelöl?szín 5 2" xfId="521"/>
    <cellStyle name="40% - 5. jelöl?szín 6" xfId="522"/>
    <cellStyle name="40% - 5. jelöl?szín 7" xfId="523"/>
    <cellStyle name="40% - 5. jelölőszín" xfId="524"/>
    <cellStyle name="40% - 5. jelölőszín 2" xfId="525"/>
    <cellStyle name="40% - 5. jelölőszín 2 2" xfId="526"/>
    <cellStyle name="40% - 5. jelölőszín 2 3" xfId="527"/>
    <cellStyle name="40% - 5. jelölőszín 2 4" xfId="528"/>
    <cellStyle name="40% - 5. jelölőszín 3" xfId="529"/>
    <cellStyle name="40% - 5. jelölőszín 3 2" xfId="530"/>
    <cellStyle name="40% - 6. jelöl?szín" xfId="531"/>
    <cellStyle name="40% - 6. jelöl?szín 1" xfId="532"/>
    <cellStyle name="40% - 6. jelöl?szín 1 2" xfId="533"/>
    <cellStyle name="40% - 6. jelöl?szín 2" xfId="534"/>
    <cellStyle name="40% - 6. jelöl?szín 2 2" xfId="535"/>
    <cellStyle name="40% - 6. jelöl?szín 2 2 2" xfId="536"/>
    <cellStyle name="40% - 6. jelöl?szín 2 3" xfId="537"/>
    <cellStyle name="40% - 6. jelöl?szín 3" xfId="538"/>
    <cellStyle name="40% - 6. jelöl?szín 4" xfId="539"/>
    <cellStyle name="40% - 6. jelöl?szín 5" xfId="540"/>
    <cellStyle name="40% - 6. jelöl?szín 6" xfId="541"/>
    <cellStyle name="40% - 6. jelölőszín" xfId="542"/>
    <cellStyle name="40% - 6. jelölőszín 2" xfId="543"/>
    <cellStyle name="40% - 6. jelölőszín 2 2" xfId="544"/>
    <cellStyle name="40% - 6. jelölőszín 2 3" xfId="545"/>
    <cellStyle name="40% - 6. jelölőszín 3" xfId="546"/>
    <cellStyle name="40% - 6. jelölőszín 3 2" xfId="547"/>
    <cellStyle name="40% - Accent1" xfId="548"/>
    <cellStyle name="40% - Accent1 2" xfId="549"/>
    <cellStyle name="40% - Accent1 2 2" xfId="550"/>
    <cellStyle name="40% - Accent1 2 2 2" xfId="551"/>
    <cellStyle name="40% - Accent1 2 3" xfId="552"/>
    <cellStyle name="40% - Accent1 2 3 2" xfId="553"/>
    <cellStyle name="40% - Accent1 2 3 3" xfId="554"/>
    <cellStyle name="40% - Accent1 3" xfId="555"/>
    <cellStyle name="40% - Accent1 4" xfId="556"/>
    <cellStyle name="40% - Accent2" xfId="557"/>
    <cellStyle name="40% - Accent2 2" xfId="558"/>
    <cellStyle name="40% - Accent2 3" xfId="559"/>
    <cellStyle name="40% - Accent2 4" xfId="560"/>
    <cellStyle name="40% - Accent3" xfId="561"/>
    <cellStyle name="40% - Accent3 2" xfId="562"/>
    <cellStyle name="40% - Accent3 3" xfId="563"/>
    <cellStyle name="40% - Accent3 4" xfId="564"/>
    <cellStyle name="40% - Accent4" xfId="565"/>
    <cellStyle name="40% - Accent4 2" xfId="566"/>
    <cellStyle name="40% - Accent4 2 2" xfId="567"/>
    <cellStyle name="40% - Accent4 2 2 2" xfId="568"/>
    <cellStyle name="40% - Accent4 2 3" xfId="569"/>
    <cellStyle name="40% - Accent4 2 3 2" xfId="570"/>
    <cellStyle name="40% - Accent4 3" xfId="571"/>
    <cellStyle name="40% - Accent4 4" xfId="572"/>
    <cellStyle name="40% - Accent5" xfId="573"/>
    <cellStyle name="40% - Accent5 2" xfId="574"/>
    <cellStyle name="40% - Accent5 2 2" xfId="575"/>
    <cellStyle name="40% - Accent5 2 2 2" xfId="576"/>
    <cellStyle name="40% - Accent5 2 3" xfId="577"/>
    <cellStyle name="40% - Accent5 2 3 2" xfId="578"/>
    <cellStyle name="40% - Accent5 2 3 3" xfId="579"/>
    <cellStyle name="40% - Accent5 3" xfId="580"/>
    <cellStyle name="40% - Accent5 4" xfId="581"/>
    <cellStyle name="40% - Accent6" xfId="582"/>
    <cellStyle name="40% - Accent6 2" xfId="583"/>
    <cellStyle name="40% - Accent6 2 2" xfId="584"/>
    <cellStyle name="40% - Accent6 2 3" xfId="585"/>
    <cellStyle name="40% - Accent6 3" xfId="586"/>
    <cellStyle name="40% - Accent6 4" xfId="587"/>
    <cellStyle name="60% - 1. jelöl?szín" xfId="588"/>
    <cellStyle name="60% - 1. jelöl?szín 1" xfId="589"/>
    <cellStyle name="60% - 1. jelöl?szín 1 2" xfId="590"/>
    <cellStyle name="60% - 1. jelöl?szín 1 3" xfId="591"/>
    <cellStyle name="60% - 1. jelöl?szín 2" xfId="592"/>
    <cellStyle name="60% - 1. jelöl?szín 2 2" xfId="593"/>
    <cellStyle name="60% - 1. jelöl?szín 2 3" xfId="594"/>
    <cellStyle name="60% - 1. jelöl?szín 2 4" xfId="595"/>
    <cellStyle name="60% - 1. jelöl?szín 3" xfId="596"/>
    <cellStyle name="60% - 1. jelöl?szín 4" xfId="597"/>
    <cellStyle name="60% - 1. jelöl?szín 5" xfId="598"/>
    <cellStyle name="60% - 1. jelölőszín" xfId="599"/>
    <cellStyle name="60% - 1. jelölőszín 2" xfId="600"/>
    <cellStyle name="60% - 1. jelölőszín 2 2" xfId="601"/>
    <cellStyle name="60% - 1. jelölőszín 2 3" xfId="602"/>
    <cellStyle name="60% - 1. jelölőszín 3" xfId="603"/>
    <cellStyle name="60% - 1. jelölőszín 3 2" xfId="604"/>
    <cellStyle name="60% - 2. jelöl?szín" xfId="605"/>
    <cellStyle name="60% - 2. jelöl?szín 1" xfId="606"/>
    <cellStyle name="60% - 2. jelöl?szín 2" xfId="607"/>
    <cellStyle name="60% - 2. jelöl?szín 2 2" xfId="608"/>
    <cellStyle name="60% - 2. jelöl?szín 3" xfId="609"/>
    <cellStyle name="60% - 2. jelöl?szín 4" xfId="610"/>
    <cellStyle name="60% - 2. jelöl?szín 5" xfId="611"/>
    <cellStyle name="60% - 2. jelölőszín" xfId="612"/>
    <cellStyle name="60% - 2. jelölőszín 2" xfId="613"/>
    <cellStyle name="60% - 2. jelölőszín 2 2" xfId="614"/>
    <cellStyle name="60% - 2. jelölőszín 2 3" xfId="615"/>
    <cellStyle name="60% - 2. jelölőszín 3" xfId="616"/>
    <cellStyle name="60% - 2. jelölőszín 3 2" xfId="617"/>
    <cellStyle name="60% - 3. jelöl?szín" xfId="618"/>
    <cellStyle name="60% - 3. jelöl?szín 1" xfId="619"/>
    <cellStyle name="60% - 3. jelöl?szín 1 2" xfId="620"/>
    <cellStyle name="60% - 3. jelöl?szín 1 2 2" xfId="621"/>
    <cellStyle name="60% - 3. jelöl?szín 1 2 2 2" xfId="622"/>
    <cellStyle name="60% - 3. jelöl?szín 1 2 3" xfId="623"/>
    <cellStyle name="60% - 3. jelöl?szín 1 3" xfId="624"/>
    <cellStyle name="60% - 3. jelöl?szín 1 4" xfId="625"/>
    <cellStyle name="60% - 3. jelöl?szín 2" xfId="626"/>
    <cellStyle name="60% - 3. jelöl?szín 2 2" xfId="627"/>
    <cellStyle name="60% - 3. jelöl?szín 2 3" xfId="628"/>
    <cellStyle name="60% - 3. jelöl?szín 3" xfId="629"/>
    <cellStyle name="60% - 3. jelöl?szín 4" xfId="630"/>
    <cellStyle name="60% - 3. jelöl?szín 5" xfId="631"/>
    <cellStyle name="60% - 3. jelölőszín" xfId="632"/>
    <cellStyle name="60% - 3. jelölőszín 2" xfId="633"/>
    <cellStyle name="60% - 3. jelölőszín 2 2" xfId="634"/>
    <cellStyle name="60% - 3. jelölőszín 2 3" xfId="635"/>
    <cellStyle name="60% - 3. jelölőszín 2 4" xfId="636"/>
    <cellStyle name="60% - 3. jelölőszín 3" xfId="637"/>
    <cellStyle name="60% - 3. jelölőszín 3 2" xfId="638"/>
    <cellStyle name="60% - 4. jelöl?szín" xfId="639"/>
    <cellStyle name="60% - 4. jelöl?szín 1" xfId="640"/>
    <cellStyle name="60% - 4. jelöl?szín 1 2" xfId="641"/>
    <cellStyle name="60% - 4. jelöl?szín 1 2 2" xfId="642"/>
    <cellStyle name="60% - 4. jelöl?szín 1 2 2 2" xfId="643"/>
    <cellStyle name="60% - 4. jelöl?szín 1 2 3" xfId="644"/>
    <cellStyle name="60% - 4. jelöl?szín 1 3" xfId="645"/>
    <cellStyle name="60% - 4. jelöl?szín 1 4" xfId="646"/>
    <cellStyle name="60% - 4. jelöl?szín 2" xfId="647"/>
    <cellStyle name="60% - 4. jelöl?szín 2 2" xfId="648"/>
    <cellStyle name="60% - 4. jelöl?szín 2 3" xfId="649"/>
    <cellStyle name="60% - 4. jelöl?szín 3" xfId="650"/>
    <cellStyle name="60% - 4. jelöl?szín 4" xfId="651"/>
    <cellStyle name="60% - 4. jelöl?szín 5" xfId="652"/>
    <cellStyle name="60% - 4. jelölőszín" xfId="653"/>
    <cellStyle name="60% - 4. jelölőszín 2" xfId="654"/>
    <cellStyle name="60% - 4. jelölőszín 2 2" xfId="655"/>
    <cellStyle name="60% - 4. jelölőszín 2 3" xfId="656"/>
    <cellStyle name="60% - 4. jelölőszín 3" xfId="657"/>
    <cellStyle name="60% - 4. jelölőszín 3 2" xfId="658"/>
    <cellStyle name="60% - 5. jelöl?szín" xfId="659"/>
    <cellStyle name="60% - 5. jelöl?szín 1" xfId="660"/>
    <cellStyle name="60% - 5. jelöl?szín 1 2" xfId="661"/>
    <cellStyle name="60% - 5. jelöl?szín 1 3" xfId="662"/>
    <cellStyle name="60% - 5. jelöl?szín 2" xfId="663"/>
    <cellStyle name="60% - 5. jelöl?szín 2 2" xfId="664"/>
    <cellStyle name="60% - 5. jelöl?szín 2 3" xfId="665"/>
    <cellStyle name="60% - 5. jelöl?szín 2 4" xfId="666"/>
    <cellStyle name="60% - 5. jelöl?szín 3" xfId="667"/>
    <cellStyle name="60% - 5. jelöl?szín 4" xfId="668"/>
    <cellStyle name="60% - 5. jelöl?szín 5" xfId="669"/>
    <cellStyle name="60% - 5. jelöl?szín 6" xfId="670"/>
    <cellStyle name="60% - 5. jelölőszín" xfId="671"/>
    <cellStyle name="60% - 5. jelölőszín 2" xfId="672"/>
    <cellStyle name="60% - 5. jelölőszín 2 2" xfId="673"/>
    <cellStyle name="60% - 5. jelölőszín 2 3" xfId="674"/>
    <cellStyle name="60% - 5. jelölőszín 3" xfId="675"/>
    <cellStyle name="60% - 5. jelölőszín 3 2" xfId="676"/>
    <cellStyle name="60% - 6. jelöl?szín" xfId="677"/>
    <cellStyle name="60% - 6. jelöl?szín 1" xfId="678"/>
    <cellStyle name="60% - 6. jelöl?szín 2" xfId="679"/>
    <cellStyle name="60% - 6. jelöl?szín 2 2" xfId="680"/>
    <cellStyle name="60% - 6. jelöl?szín 2 2 2" xfId="681"/>
    <cellStyle name="60% - 6. jelöl?szín 2 3" xfId="682"/>
    <cellStyle name="60% - 6. jelöl?szín 3" xfId="683"/>
    <cellStyle name="60% - 6. jelöl?szín 4" xfId="684"/>
    <cellStyle name="60% - 6. jelöl?szín 5" xfId="685"/>
    <cellStyle name="60% - 6. jelöl?szín 6" xfId="686"/>
    <cellStyle name="60% - 6. jelölőszín" xfId="687"/>
    <cellStyle name="60% - 6. jelölőszín 2" xfId="688"/>
    <cellStyle name="60% - 6. jelölőszín 2 2" xfId="689"/>
    <cellStyle name="60% - 6. jelölőszín 2 3" xfId="690"/>
    <cellStyle name="60% - 6. jelölőszín 3" xfId="691"/>
    <cellStyle name="60% - 6. jelölőszín 3 2" xfId="692"/>
    <cellStyle name="60% - Accent1" xfId="693"/>
    <cellStyle name="60% - Accent1 2" xfId="694"/>
    <cellStyle name="60% - Accent1 2 2" xfId="695"/>
    <cellStyle name="60% - Accent1 2 2 2" xfId="696"/>
    <cellStyle name="60% - Accent1 2 3" xfId="697"/>
    <cellStyle name="60% - Accent1 2 3 2" xfId="698"/>
    <cellStyle name="60% - Accent1 2 3 3" xfId="699"/>
    <cellStyle name="60% - Accent1 3" xfId="700"/>
    <cellStyle name="60% - Accent1 4" xfId="701"/>
    <cellStyle name="60% - Accent2" xfId="702"/>
    <cellStyle name="60% - Accent2 2" xfId="703"/>
    <cellStyle name="60% - Accent2 3" xfId="704"/>
    <cellStyle name="60% - Accent2 4" xfId="705"/>
    <cellStyle name="60% - Accent3" xfId="706"/>
    <cellStyle name="60% - Accent3 2" xfId="707"/>
    <cellStyle name="60% - Accent3 3" xfId="708"/>
    <cellStyle name="60% - Accent3 4" xfId="709"/>
    <cellStyle name="60% - Accent4" xfId="710"/>
    <cellStyle name="60% - Accent4 2" xfId="711"/>
    <cellStyle name="60% - Accent4 2 2" xfId="712"/>
    <cellStyle name="60% - Accent4 2 2 2" xfId="713"/>
    <cellStyle name="60% - Accent4 2 3" xfId="714"/>
    <cellStyle name="60% - Accent4 2 3 2" xfId="715"/>
    <cellStyle name="60% - Accent4 3" xfId="716"/>
    <cellStyle name="60% - Accent4 4" xfId="717"/>
    <cellStyle name="60% - Accent5" xfId="718"/>
    <cellStyle name="60% - Accent5 2" xfId="719"/>
    <cellStyle name="60% - Accent5 2 2" xfId="720"/>
    <cellStyle name="60% - Accent5 2 2 2" xfId="721"/>
    <cellStyle name="60% - Accent5 2 3" xfId="722"/>
    <cellStyle name="60% - Accent5 2 3 2" xfId="723"/>
    <cellStyle name="60% - Accent5 2 3 3" xfId="724"/>
    <cellStyle name="60% - Accent5 3" xfId="725"/>
    <cellStyle name="60% - Accent5 4" xfId="726"/>
    <cellStyle name="60% - Accent6" xfId="727"/>
    <cellStyle name="60% - Accent6 2" xfId="728"/>
    <cellStyle name="60% - Accent6 2 2" xfId="729"/>
    <cellStyle name="60% - Accent6 2 3" xfId="730"/>
    <cellStyle name="60% - Accent6 3" xfId="731"/>
    <cellStyle name="60% - Accent6 4" xfId="732"/>
    <cellStyle name="Accent" xfId="733"/>
    <cellStyle name="Accent 1" xfId="734"/>
    <cellStyle name="Accent 2" xfId="735"/>
    <cellStyle name="Accent 3" xfId="736"/>
    <cellStyle name="Accent1" xfId="737"/>
    <cellStyle name="Accent1 2" xfId="738"/>
    <cellStyle name="Accent1 3" xfId="739"/>
    <cellStyle name="Accent2" xfId="740"/>
    <cellStyle name="Accent2 2" xfId="741"/>
    <cellStyle name="Accent2 3" xfId="742"/>
    <cellStyle name="Accent3" xfId="743"/>
    <cellStyle name="Accent3 2" xfId="744"/>
    <cellStyle name="Accent3 3" xfId="745"/>
    <cellStyle name="Accent4" xfId="746"/>
    <cellStyle name="Accent4 2" xfId="747"/>
    <cellStyle name="Accent4 3" xfId="748"/>
    <cellStyle name="Accent5" xfId="749"/>
    <cellStyle name="Accent5 2" xfId="750"/>
    <cellStyle name="Accent6" xfId="751"/>
    <cellStyle name="Accent6 2" xfId="752"/>
    <cellStyle name="Bad" xfId="753"/>
    <cellStyle name="Bad 2" xfId="754"/>
    <cellStyle name="Bad 2 2" xfId="755"/>
    <cellStyle name="Bevitel" xfId="756"/>
    <cellStyle name="Bevitel 2" xfId="757"/>
    <cellStyle name="Bevitel 2 2" xfId="758"/>
    <cellStyle name="Bevitel 2 3" xfId="759"/>
    <cellStyle name="Bevitel 3" xfId="760"/>
    <cellStyle name="Bevitel 3 2" xfId="761"/>
    <cellStyle name="Bevitel 4" xfId="762"/>
    <cellStyle name="Bevitel 4 2" xfId="763"/>
    <cellStyle name="Calculation" xfId="764"/>
    <cellStyle name="Calculation 2" xfId="765"/>
    <cellStyle name="Check Cell" xfId="766"/>
    <cellStyle name="Check Cell 2" xfId="767"/>
    <cellStyle name="Check Cell 3" xfId="768"/>
    <cellStyle name="Cím" xfId="769"/>
    <cellStyle name="Cím 2" xfId="770"/>
    <cellStyle name="Cím 2 2" xfId="771"/>
    <cellStyle name="Cím 2 3" xfId="772"/>
    <cellStyle name="Cím 3" xfId="773"/>
    <cellStyle name="Cím 3 2" xfId="774"/>
    <cellStyle name="Cím 4" xfId="775"/>
    <cellStyle name="Címsor 1" xfId="776"/>
    <cellStyle name="Címsor 1 2" xfId="777"/>
    <cellStyle name="Címsor 1 2 2" xfId="778"/>
    <cellStyle name="Címsor 1 2 3" xfId="779"/>
    <cellStyle name="Címsor 1 3" xfId="780"/>
    <cellStyle name="Címsor 1 3 2" xfId="781"/>
    <cellStyle name="Címsor 1 4" xfId="782"/>
    <cellStyle name="Címsor 2" xfId="783"/>
    <cellStyle name="Címsor 2 2" xfId="784"/>
    <cellStyle name="Címsor 2 2 2" xfId="785"/>
    <cellStyle name="Címsor 2 2 3" xfId="786"/>
    <cellStyle name="Címsor 2 3" xfId="787"/>
    <cellStyle name="Címsor 2 3 2" xfId="788"/>
    <cellStyle name="Címsor 2 4" xfId="789"/>
    <cellStyle name="Címsor 3" xfId="790"/>
    <cellStyle name="Címsor 3 2" xfId="791"/>
    <cellStyle name="Címsor 3 2 2" xfId="792"/>
    <cellStyle name="Címsor 3 2 3" xfId="793"/>
    <cellStyle name="Címsor 3 3" xfId="794"/>
    <cellStyle name="Címsor 3 3 2" xfId="795"/>
    <cellStyle name="Címsor 3 4" xfId="796"/>
    <cellStyle name="Címsor 4" xfId="797"/>
    <cellStyle name="Címsor 4 2" xfId="798"/>
    <cellStyle name="Címsor 4 2 2" xfId="799"/>
    <cellStyle name="Címsor 4 2 3" xfId="800"/>
    <cellStyle name="Címsor 4 3" xfId="801"/>
    <cellStyle name="Címsor 4 3 2" xfId="802"/>
    <cellStyle name="Címsor 4 4" xfId="803"/>
    <cellStyle name="Currency 2" xfId="804"/>
    <cellStyle name="Currency 3" xfId="805"/>
    <cellStyle name="Currency 3 2" xfId="806"/>
    <cellStyle name="Currency 3 2 2" xfId="807"/>
    <cellStyle name="Currency 3 2 3" xfId="808"/>
    <cellStyle name="Currency 3 3" xfId="809"/>
    <cellStyle name="Currency 3 4" xfId="810"/>
    <cellStyle name="Ellen?rz?cella" xfId="811"/>
    <cellStyle name="Ellen?rz?cella 1" xfId="812"/>
    <cellStyle name="Ellen?rz?cella 1 2" xfId="813"/>
    <cellStyle name="Ellen?rz?cella 1 3" xfId="814"/>
    <cellStyle name="Ellen?rz?cella 2" xfId="815"/>
    <cellStyle name="Ellen?rz?cella 3" xfId="816"/>
    <cellStyle name="Ellenőrzőcella" xfId="817"/>
    <cellStyle name="Ellenőrzőcella 2" xfId="818"/>
    <cellStyle name="Ellenőrzőcella 2 2" xfId="819"/>
    <cellStyle name="Ellenőrzőcella 2 3" xfId="820"/>
    <cellStyle name="Ellenőrzőcella 2 4" xfId="821"/>
    <cellStyle name="Ellenőrzőcella 3" xfId="822"/>
    <cellStyle name="Ellenőrzőcella 3 2" xfId="823"/>
    <cellStyle name="Error" xfId="824"/>
    <cellStyle name="Excel Built-in Normal 1" xfId="825"/>
    <cellStyle name="Excel Built-in Normal 1 2" xfId="826"/>
    <cellStyle name="Excel Built-in Normal 2" xfId="827"/>
    <cellStyle name="Excel Built-in Normal 2 2" xfId="828"/>
    <cellStyle name="Excel Built-in Normal 2 2 2" xfId="829"/>
    <cellStyle name="Excel Built-in Normal 2 3" xfId="830"/>
    <cellStyle name="Excel Built-in Normal 3" xfId="831"/>
    <cellStyle name="Excel Built-in Normal 3 2" xfId="832"/>
    <cellStyle name="Excel Built-in Normal 3 2 2" xfId="833"/>
    <cellStyle name="Excel Built-in Normal 3 3" xfId="834"/>
    <cellStyle name="Excel_BuiltIn_Rossz" xfId="835"/>
    <cellStyle name="Explanatory Text" xfId="836"/>
    <cellStyle name="Explanatory Text 2" xfId="837"/>
    <cellStyle name="Comma" xfId="838"/>
    <cellStyle name="Comma [0]" xfId="839"/>
    <cellStyle name="Figyelmeztetés" xfId="840"/>
    <cellStyle name="Figyelmeztetés 2" xfId="841"/>
    <cellStyle name="Figyelmeztetés 3" xfId="842"/>
    <cellStyle name="Figyelmeztetés 4" xfId="843"/>
    <cellStyle name="Footnote" xfId="844"/>
    <cellStyle name="Good" xfId="845"/>
    <cellStyle name="Good 2" xfId="846"/>
    <cellStyle name="Good 2 2" xfId="847"/>
    <cellStyle name="Good 3" xfId="848"/>
    <cellStyle name="Good 4" xfId="849"/>
    <cellStyle name="Heading" xfId="850"/>
    <cellStyle name="Heading (user)" xfId="851"/>
    <cellStyle name="Heading 1" xfId="852"/>
    <cellStyle name="Heading 1 2" xfId="853"/>
    <cellStyle name="Heading 1 2 2" xfId="854"/>
    <cellStyle name="Heading 1 3" xfId="855"/>
    <cellStyle name="Heading 1 4" xfId="856"/>
    <cellStyle name="Heading 2" xfId="857"/>
    <cellStyle name="Heading 2 2" xfId="858"/>
    <cellStyle name="Heading 2 2 2" xfId="859"/>
    <cellStyle name="Heading 2 2 3" xfId="860"/>
    <cellStyle name="Heading 2 2 3 2" xfId="861"/>
    <cellStyle name="Heading 2 2 3 3" xfId="862"/>
    <cellStyle name="Heading 2 3" xfId="863"/>
    <cellStyle name="Heading 2 4" xfId="864"/>
    <cellStyle name="Heading 2 5" xfId="865"/>
    <cellStyle name="Heading 3" xfId="866"/>
    <cellStyle name="Heading 3 2" xfId="867"/>
    <cellStyle name="Heading 3 2 2" xfId="868"/>
    <cellStyle name="Heading 3 2 3" xfId="869"/>
    <cellStyle name="Heading 3 2 3 2" xfId="870"/>
    <cellStyle name="Heading 3 2 3 3" xfId="871"/>
    <cellStyle name="Heading 3 3" xfId="872"/>
    <cellStyle name="Heading 3 4" xfId="873"/>
    <cellStyle name="Heading 4" xfId="874"/>
    <cellStyle name="Heading 4 2" xfId="875"/>
    <cellStyle name="Heading 4 3" xfId="876"/>
    <cellStyle name="Heading 4 4" xfId="877"/>
    <cellStyle name="Heading 5" xfId="878"/>
    <cellStyle name="Heading 6" xfId="879"/>
    <cellStyle name="Heading 7" xfId="880"/>
    <cellStyle name="Heading1" xfId="881"/>
    <cellStyle name="Heading1 2" xfId="882"/>
    <cellStyle name="Hyperlink" xfId="883"/>
    <cellStyle name="Hivatkozott cella" xfId="884"/>
    <cellStyle name="Hivatkozott cella 2" xfId="885"/>
    <cellStyle name="Hivatkozott cella 3" xfId="886"/>
    <cellStyle name="Hivatkozott cella 4" xfId="887"/>
    <cellStyle name="Hyperlink" xfId="888"/>
    <cellStyle name="Hyperlink 2" xfId="889"/>
    <cellStyle name="Hyperlink 2 2" xfId="890"/>
    <cellStyle name="Hyperlink 2 2 2" xfId="891"/>
    <cellStyle name="Hyperlink 2 2 3" xfId="892"/>
    <cellStyle name="Hyperlink 2 3" xfId="893"/>
    <cellStyle name="Hyperlink 2 4" xfId="894"/>
    <cellStyle name="Input" xfId="895"/>
    <cellStyle name="Input 2" xfId="896"/>
    <cellStyle name="Input 2 2" xfId="897"/>
    <cellStyle name="Input 2 3" xfId="898"/>
    <cellStyle name="Input 3" xfId="899"/>
    <cellStyle name="Input 4" xfId="900"/>
    <cellStyle name="Jegyzet" xfId="901"/>
    <cellStyle name="Jegyzet 2" xfId="902"/>
    <cellStyle name="Jegyzet 2 2" xfId="903"/>
    <cellStyle name="Jegyzet 2 3" xfId="904"/>
    <cellStyle name="Jegyzet 3" xfId="905"/>
    <cellStyle name="Jegyzet 3 2" xfId="906"/>
    <cellStyle name="Jegyzet 4" xfId="907"/>
    <cellStyle name="Jegyzet 4 2" xfId="908"/>
    <cellStyle name="Jelöl?szín (1)" xfId="909"/>
    <cellStyle name="Jelöl?szín (1) 1" xfId="910"/>
    <cellStyle name="Jelöl?szín (1) 1 2" xfId="911"/>
    <cellStyle name="Jelöl?szín (1) 2" xfId="912"/>
    <cellStyle name="Jelöl?szín (1) 2 2" xfId="913"/>
    <cellStyle name="Jelöl?szín (1) 2 3" xfId="914"/>
    <cellStyle name="Jelöl?szín (1) 3" xfId="915"/>
    <cellStyle name="Jelöl?szín (1) 4" xfId="916"/>
    <cellStyle name="Jelöl?szín (1) 5" xfId="917"/>
    <cellStyle name="Jelöl?szín (2)" xfId="918"/>
    <cellStyle name="Jelöl?szín (2) 1" xfId="919"/>
    <cellStyle name="Jelöl?szín (2) 1 2" xfId="920"/>
    <cellStyle name="Jelöl?szín (2) 1 2 2" xfId="921"/>
    <cellStyle name="Jelöl?szín (2) 1 2 2 2" xfId="922"/>
    <cellStyle name="Jelöl?szín (2) 1 2 3" xfId="923"/>
    <cellStyle name="Jelöl?szín (2) 1 3" xfId="924"/>
    <cellStyle name="Jelöl?szín (2) 2" xfId="925"/>
    <cellStyle name="Jelöl?szín (2) 2 2" xfId="926"/>
    <cellStyle name="Jelöl?szín (2) 2 2 2" xfId="927"/>
    <cellStyle name="Jelöl?szín (2) 2 3" xfId="928"/>
    <cellStyle name="Jelöl?szín (2) 2 4" xfId="929"/>
    <cellStyle name="Jelöl?szín (2) 3" xfId="930"/>
    <cellStyle name="Jelöl?szín (2) 4" xfId="931"/>
    <cellStyle name="Jelöl?szín (2) 5" xfId="932"/>
    <cellStyle name="Jelöl?szín (2) 6" xfId="933"/>
    <cellStyle name="Jelöl?szín (3)" xfId="934"/>
    <cellStyle name="Jelöl?szín (3) 1" xfId="935"/>
    <cellStyle name="Jelöl?szín (3) 1 2" xfId="936"/>
    <cellStyle name="Jelöl?szín (3) 1 2 2" xfId="937"/>
    <cellStyle name="Jelöl?szín (3) 1 2 2 2" xfId="938"/>
    <cellStyle name="Jelöl?szín (3) 1 2 3" xfId="939"/>
    <cellStyle name="Jelöl?szín (3) 1 3" xfId="940"/>
    <cellStyle name="Jelöl?szín (3) 2" xfId="941"/>
    <cellStyle name="Jelöl?szín (3) 2 2" xfId="942"/>
    <cellStyle name="Jelöl?szín (3) 2 3" xfId="943"/>
    <cellStyle name="Jelöl?szín (3) 3" xfId="944"/>
    <cellStyle name="Jelöl?szín (3) 4" xfId="945"/>
    <cellStyle name="Jelöl?szín (3) 5" xfId="946"/>
    <cellStyle name="Jelöl?szín (4)" xfId="947"/>
    <cellStyle name="Jelöl?szín (4) 1" xfId="948"/>
    <cellStyle name="Jelöl?szín (4) 1 2" xfId="949"/>
    <cellStyle name="Jelöl?szín (4) 2" xfId="950"/>
    <cellStyle name="Jelöl?szín (4) 2 2" xfId="951"/>
    <cellStyle name="Jelöl?szín (4) 2 3" xfId="952"/>
    <cellStyle name="Jelöl?szín (4) 3" xfId="953"/>
    <cellStyle name="Jelöl?szín (4) 4" xfId="954"/>
    <cellStyle name="Jelöl?szín (4) 5" xfId="955"/>
    <cellStyle name="Jelöl?szín (5)" xfId="956"/>
    <cellStyle name="Jelöl?szín (5) 1" xfId="957"/>
    <cellStyle name="Jelöl?szín (5) 1 2" xfId="958"/>
    <cellStyle name="Jelöl?szín (5) 2" xfId="959"/>
    <cellStyle name="Jelöl?szín (5) 2 2" xfId="960"/>
    <cellStyle name="Jelöl?szín (5) 2 3" xfId="961"/>
    <cellStyle name="Jelöl?szín (5) 3" xfId="962"/>
    <cellStyle name="Jelöl?szín (5) 4" xfId="963"/>
    <cellStyle name="Jelöl?szín (5) 5" xfId="964"/>
    <cellStyle name="Jelöl?szín (5) 6" xfId="965"/>
    <cellStyle name="Jelöl?szín (6)" xfId="966"/>
    <cellStyle name="Jelöl?szín (6) 1" xfId="967"/>
    <cellStyle name="Jelöl?szín (6) 1 2" xfId="968"/>
    <cellStyle name="Jelöl?szín (6) 2" xfId="969"/>
    <cellStyle name="Jelöl?szín (6) 2 2" xfId="970"/>
    <cellStyle name="Jelöl?szín (6) 2 3" xfId="971"/>
    <cellStyle name="Jelöl?szín (6) 2 4" xfId="972"/>
    <cellStyle name="Jelöl?szín (6) 3" xfId="973"/>
    <cellStyle name="Jelöl?szín (6) 4" xfId="974"/>
    <cellStyle name="Jelöl?szín (6) 5" xfId="975"/>
    <cellStyle name="Jelöl?szín (6) 6" xfId="976"/>
    <cellStyle name="Jelölőszín (1)" xfId="977"/>
    <cellStyle name="Jelölőszín (1) 2" xfId="978"/>
    <cellStyle name="Jelölőszín (1) 2 2" xfId="979"/>
    <cellStyle name="Jelölőszín (2)" xfId="980"/>
    <cellStyle name="Jelölőszín (2) 2" xfId="981"/>
    <cellStyle name="Jelölőszín (2) 2 2" xfId="982"/>
    <cellStyle name="Jelölőszín (3)" xfId="983"/>
    <cellStyle name="Jelölőszín (3) 2" xfId="984"/>
    <cellStyle name="Jelölőszín (3) 2 2" xfId="985"/>
    <cellStyle name="Jelölőszín (3) 2 3" xfId="986"/>
    <cellStyle name="Jelölőszín (4)" xfId="987"/>
    <cellStyle name="Jelölőszín (4) 2" xfId="988"/>
    <cellStyle name="Jelölőszín (4) 2 2" xfId="989"/>
    <cellStyle name="Jelölőszín (4) 2 3" xfId="990"/>
    <cellStyle name="Jelölőszín (5)" xfId="991"/>
    <cellStyle name="Jelölőszín (5) 2" xfId="992"/>
    <cellStyle name="Jelölőszín (5) 2 2" xfId="993"/>
    <cellStyle name="Jelölőszín (6)" xfId="994"/>
    <cellStyle name="Jelölőszín (6) 2" xfId="995"/>
    <cellStyle name="Jelölőszín (6) 2 2" xfId="996"/>
    <cellStyle name="Jó" xfId="997"/>
    <cellStyle name="Jó 2" xfId="998"/>
    <cellStyle name="Jó 2 2" xfId="999"/>
    <cellStyle name="Jó 2 3" xfId="1000"/>
    <cellStyle name="Jó 3" xfId="1001"/>
    <cellStyle name="Jó 3 2" xfId="1002"/>
    <cellStyle name="Jó 4" xfId="1003"/>
    <cellStyle name="Jó 4 2" xfId="1004"/>
    <cellStyle name="Kimenet" xfId="1005"/>
    <cellStyle name="Kimenet 2" xfId="1006"/>
    <cellStyle name="Kimenet 2 2" xfId="1007"/>
    <cellStyle name="Kimenet 2 3" xfId="1008"/>
    <cellStyle name="Kimenet 3" xfId="1009"/>
    <cellStyle name="Kimenet 3 2" xfId="1010"/>
    <cellStyle name="Kimenet 4" xfId="1011"/>
    <cellStyle name="Kimenet 4 2" xfId="1012"/>
    <cellStyle name="Linked Cell" xfId="1013"/>
    <cellStyle name="Linked Cell 2" xfId="1014"/>
    <cellStyle name="Linked Cell 3" xfId="1015"/>
    <cellStyle name="Linked Cell 4" xfId="1016"/>
    <cellStyle name="Magyarázó szöveg" xfId="1017"/>
    <cellStyle name="Magyarázó szöveg 2" xfId="1018"/>
    <cellStyle name="Magyarázó szöveg 3" xfId="1019"/>
    <cellStyle name="Magyarázó szöveg 4" xfId="1020"/>
    <cellStyle name="Neutral" xfId="1021"/>
    <cellStyle name="Neutral 2" xfId="1022"/>
    <cellStyle name="Neutral 2 2" xfId="1023"/>
    <cellStyle name="Normál 10" xfId="1024"/>
    <cellStyle name="Normál 10 2" xfId="1025"/>
    <cellStyle name="Normál 10 2 2" xfId="1026"/>
    <cellStyle name="Normál 11" xfId="1027"/>
    <cellStyle name="Normál 11 2" xfId="1028"/>
    <cellStyle name="Normál 11 3" xfId="1029"/>
    <cellStyle name="Normál 12" xfId="1030"/>
    <cellStyle name="Normál 12 2" xfId="1031"/>
    <cellStyle name="Normál 12 3" xfId="1032"/>
    <cellStyle name="Normál 13" xfId="1033"/>
    <cellStyle name="Normál 13 2" xfId="1034"/>
    <cellStyle name="Normal 2" xfId="1035"/>
    <cellStyle name="Normál 2" xfId="1036"/>
    <cellStyle name="Normal 2 10" xfId="1037"/>
    <cellStyle name="Normál 2 10" xfId="1038"/>
    <cellStyle name="Normal 2 10 10" xfId="1039"/>
    <cellStyle name="Normal 2 10 11" xfId="1040"/>
    <cellStyle name="Normal 2 10 12" xfId="1041"/>
    <cellStyle name="Normal 2 10 13" xfId="1042"/>
    <cellStyle name="Normal 2 10 14" xfId="1043"/>
    <cellStyle name="Normal 2 10 15" xfId="1044"/>
    <cellStyle name="Normal 2 10 16" xfId="1045"/>
    <cellStyle name="Normal 2 10 17" xfId="1046"/>
    <cellStyle name="Normal 2 10 18" xfId="1047"/>
    <cellStyle name="Normal 2 10 19" xfId="1048"/>
    <cellStyle name="Normal 2 10 2" xfId="1049"/>
    <cellStyle name="Normal 2 10 20" xfId="1050"/>
    <cellStyle name="Normal 2 10 21" xfId="1051"/>
    <cellStyle name="Normal 2 10 22" xfId="1052"/>
    <cellStyle name="Normal 2 10 23" xfId="1053"/>
    <cellStyle name="Normal 2 10 24" xfId="1054"/>
    <cellStyle name="Normal 2 10 25" xfId="1055"/>
    <cellStyle name="Normal 2 10 26" xfId="1056"/>
    <cellStyle name="Normal 2 10 27" xfId="1057"/>
    <cellStyle name="Normal 2 10 28" xfId="1058"/>
    <cellStyle name="Normal 2 10 29" xfId="1059"/>
    <cellStyle name="Normal 2 10 3" xfId="1060"/>
    <cellStyle name="Normal 2 10 30" xfId="1061"/>
    <cellStyle name="Normal 2 10 31" xfId="1062"/>
    <cellStyle name="Normal 2 10 31 2" xfId="1063"/>
    <cellStyle name="Normal 2 10 32" xfId="1064"/>
    <cellStyle name="Normal 2 10 32 2" xfId="1065"/>
    <cellStyle name="Normal 2 10 33" xfId="1066"/>
    <cellStyle name="Normal 2 10 33 2" xfId="1067"/>
    <cellStyle name="Normal 2 10 34" xfId="1068"/>
    <cellStyle name="Normal 2 10 35" xfId="1069"/>
    <cellStyle name="Normal 2 10 36" xfId="1070"/>
    <cellStyle name="Normal 2 10 37" xfId="1071"/>
    <cellStyle name="Normal 2 10 38" xfId="1072"/>
    <cellStyle name="Normal 2 10 39" xfId="1073"/>
    <cellStyle name="Normal 2 10 4" xfId="1074"/>
    <cellStyle name="Normal 2 10 40" xfId="1075"/>
    <cellStyle name="Normal 2 10 41" xfId="1076"/>
    <cellStyle name="Normal 2 10 42" xfId="1077"/>
    <cellStyle name="Normal 2 10 43" xfId="1078"/>
    <cellStyle name="Normal 2 10 44" xfId="1079"/>
    <cellStyle name="Normal 2 10 45" xfId="1080"/>
    <cellStyle name="Normal 2 10 46" xfId="1081"/>
    <cellStyle name="Normal 2 10 47" xfId="1082"/>
    <cellStyle name="Normal 2 10 48" xfId="1083"/>
    <cellStyle name="Normal 2 10 49" xfId="1084"/>
    <cellStyle name="Normal 2 10 5" xfId="1085"/>
    <cellStyle name="Normal 2 10 50" xfId="1086"/>
    <cellStyle name="Normal 2 10 51" xfId="1087"/>
    <cellStyle name="Normal 2 10 52" xfId="1088"/>
    <cellStyle name="Normal 2 10 53" xfId="1089"/>
    <cellStyle name="Normal 2 10 54" xfId="1090"/>
    <cellStyle name="Normal 2 10 55" xfId="1091"/>
    <cellStyle name="Normal 2 10 56" xfId="1092"/>
    <cellStyle name="Normal 2 10 57" xfId="1093"/>
    <cellStyle name="Normal 2 10 58" xfId="1094"/>
    <cellStyle name="Normal 2 10 59" xfId="1095"/>
    <cellStyle name="Normal 2 10 6" xfId="1096"/>
    <cellStyle name="Normal 2 10 60" xfId="1097"/>
    <cellStyle name="Normal 2 10 61" xfId="1098"/>
    <cellStyle name="Normal 2 10 62" xfId="1099"/>
    <cellStyle name="Normal 2 10 63" xfId="1100"/>
    <cellStyle name="Normal 2 10 64" xfId="1101"/>
    <cellStyle name="Normal 2 10 65" xfId="1102"/>
    <cellStyle name="Normal 2 10 66" xfId="1103"/>
    <cellStyle name="Normal 2 10 67" xfId="1104"/>
    <cellStyle name="Normal 2 10 68" xfId="1105"/>
    <cellStyle name="Normal 2 10 69" xfId="1106"/>
    <cellStyle name="Normal 2 10 7" xfId="1107"/>
    <cellStyle name="Normal 2 10 70" xfId="1108"/>
    <cellStyle name="Normal 2 10 71" xfId="1109"/>
    <cellStyle name="Normal 2 10 72" xfId="1110"/>
    <cellStyle name="Normal 2 10 73" xfId="1111"/>
    <cellStyle name="Normal 2 10 74" xfId="1112"/>
    <cellStyle name="Normal 2 10 75" xfId="1113"/>
    <cellStyle name="Normal 2 10 76" xfId="1114"/>
    <cellStyle name="Normal 2 10 77" xfId="1115"/>
    <cellStyle name="Normal 2 10 78" xfId="1116"/>
    <cellStyle name="Normal 2 10 79" xfId="1117"/>
    <cellStyle name="Normal 2 10 8" xfId="1118"/>
    <cellStyle name="Normal 2 10 80" xfId="1119"/>
    <cellStyle name="Normal 2 10 81" xfId="1120"/>
    <cellStyle name="Normal 2 10 82" xfId="1121"/>
    <cellStyle name="Normal 2 10 83" xfId="1122"/>
    <cellStyle name="Normal 2 10 9" xfId="1123"/>
    <cellStyle name="Normal 2 11" xfId="1124"/>
    <cellStyle name="Normál 2 11" xfId="1125"/>
    <cellStyle name="Normal 2 11 10" xfId="1126"/>
    <cellStyle name="Normal 2 11 11" xfId="1127"/>
    <cellStyle name="Normal 2 11 12" xfId="1128"/>
    <cellStyle name="Normal 2 11 13" xfId="1129"/>
    <cellStyle name="Normal 2 11 14" xfId="1130"/>
    <cellStyle name="Normal 2 11 15" xfId="1131"/>
    <cellStyle name="Normal 2 11 16" xfId="1132"/>
    <cellStyle name="Normal 2 11 17" xfId="1133"/>
    <cellStyle name="Normal 2 11 18" xfId="1134"/>
    <cellStyle name="Normal 2 11 19" xfId="1135"/>
    <cellStyle name="Normal 2 11 2" xfId="1136"/>
    <cellStyle name="Normál 2 11 2" xfId="1137"/>
    <cellStyle name="Normal 2 11 20" xfId="1138"/>
    <cellStyle name="Normal 2 11 21" xfId="1139"/>
    <cellStyle name="Normal 2 11 22" xfId="1140"/>
    <cellStyle name="Normal 2 11 23" xfId="1141"/>
    <cellStyle name="Normal 2 11 24" xfId="1142"/>
    <cellStyle name="Normal 2 11 25" xfId="1143"/>
    <cellStyle name="Normal 2 11 26" xfId="1144"/>
    <cellStyle name="Normal 2 11 27" xfId="1145"/>
    <cellStyle name="Normal 2 11 28" xfId="1146"/>
    <cellStyle name="Normal 2 11 29" xfId="1147"/>
    <cellStyle name="Normal 2 11 3" xfId="1148"/>
    <cellStyle name="Normál 2 11 3" xfId="1149"/>
    <cellStyle name="Normal 2 11 30" xfId="1150"/>
    <cellStyle name="Normal 2 11 31" xfId="1151"/>
    <cellStyle name="Normal 2 11 31 2" xfId="1152"/>
    <cellStyle name="Normal 2 11 32" xfId="1153"/>
    <cellStyle name="Normal 2 11 32 2" xfId="1154"/>
    <cellStyle name="Normal 2 11 33" xfId="1155"/>
    <cellStyle name="Normal 2 11 33 2" xfId="1156"/>
    <cellStyle name="Normal 2 11 34" xfId="1157"/>
    <cellStyle name="Normal 2 11 35" xfId="1158"/>
    <cellStyle name="Normal 2 11 36" xfId="1159"/>
    <cellStyle name="Normal 2 11 37" xfId="1160"/>
    <cellStyle name="Normal 2 11 38" xfId="1161"/>
    <cellStyle name="Normal 2 11 39" xfId="1162"/>
    <cellStyle name="Normal 2 11 4" xfId="1163"/>
    <cellStyle name="Normál 2 11 4" xfId="1164"/>
    <cellStyle name="Normal 2 11 40" xfId="1165"/>
    <cellStyle name="Normal 2 11 41" xfId="1166"/>
    <cellStyle name="Normal 2 11 42" xfId="1167"/>
    <cellStyle name="Normal 2 11 43" xfId="1168"/>
    <cellStyle name="Normal 2 11 44" xfId="1169"/>
    <cellStyle name="Normal 2 11 45" xfId="1170"/>
    <cellStyle name="Normal 2 11 46" xfId="1171"/>
    <cellStyle name="Normal 2 11 47" xfId="1172"/>
    <cellStyle name="Normal 2 11 48" xfId="1173"/>
    <cellStyle name="Normal 2 11 49" xfId="1174"/>
    <cellStyle name="Normal 2 11 5" xfId="1175"/>
    <cellStyle name="Normal 2 11 50" xfId="1176"/>
    <cellStyle name="Normal 2 11 51" xfId="1177"/>
    <cellStyle name="Normal 2 11 52" xfId="1178"/>
    <cellStyle name="Normal 2 11 53" xfId="1179"/>
    <cellStyle name="Normal 2 11 54" xfId="1180"/>
    <cellStyle name="Normal 2 11 55" xfId="1181"/>
    <cellStyle name="Normal 2 11 56" xfId="1182"/>
    <cellStyle name="Normal 2 11 57" xfId="1183"/>
    <cellStyle name="Normal 2 11 58" xfId="1184"/>
    <cellStyle name="Normal 2 11 59" xfId="1185"/>
    <cellStyle name="Normal 2 11 6" xfId="1186"/>
    <cellStyle name="Normal 2 11 60" xfId="1187"/>
    <cellStyle name="Normal 2 11 61" xfId="1188"/>
    <cellStyle name="Normal 2 11 62" xfId="1189"/>
    <cellStyle name="Normal 2 11 63" xfId="1190"/>
    <cellStyle name="Normal 2 11 64" xfId="1191"/>
    <cellStyle name="Normal 2 11 65" xfId="1192"/>
    <cellStyle name="Normal 2 11 66" xfId="1193"/>
    <cellStyle name="Normal 2 11 67" xfId="1194"/>
    <cellStyle name="Normal 2 11 68" xfId="1195"/>
    <cellStyle name="Normal 2 11 69" xfId="1196"/>
    <cellStyle name="Normal 2 11 7" xfId="1197"/>
    <cellStyle name="Normal 2 11 70" xfId="1198"/>
    <cellStyle name="Normal 2 11 71" xfId="1199"/>
    <cellStyle name="Normal 2 11 72" xfId="1200"/>
    <cellStyle name="Normal 2 11 73" xfId="1201"/>
    <cellStyle name="Normal 2 11 74" xfId="1202"/>
    <cellStyle name="Normal 2 11 75" xfId="1203"/>
    <cellStyle name="Normal 2 11 76" xfId="1204"/>
    <cellStyle name="Normal 2 11 77" xfId="1205"/>
    <cellStyle name="Normal 2 11 78" xfId="1206"/>
    <cellStyle name="Normal 2 11 79" xfId="1207"/>
    <cellStyle name="Normal 2 11 8" xfId="1208"/>
    <cellStyle name="Normal 2 11 80" xfId="1209"/>
    <cellStyle name="Normal 2 11 81" xfId="1210"/>
    <cellStyle name="Normal 2 11 82" xfId="1211"/>
    <cellStyle name="Normal 2 11 83" xfId="1212"/>
    <cellStyle name="Normal 2 11 9" xfId="1213"/>
    <cellStyle name="Normal 2 12" xfId="1214"/>
    <cellStyle name="Normal 2 13" xfId="1215"/>
    <cellStyle name="Normal 2 14" xfId="1216"/>
    <cellStyle name="Normal 2 15" xfId="1217"/>
    <cellStyle name="Normal 2 16" xfId="1218"/>
    <cellStyle name="Normal 2 17" xfId="1219"/>
    <cellStyle name="Normal 2 18" xfId="1220"/>
    <cellStyle name="Normal 2 19" xfId="1221"/>
    <cellStyle name="Normal 2 2" xfId="1222"/>
    <cellStyle name="Normál 2 2" xfId="1223"/>
    <cellStyle name="Normal 2 2 10" xfId="1224"/>
    <cellStyle name="Normál 2 2 10" xfId="1225"/>
    <cellStyle name="Normal 2 2 11" xfId="1226"/>
    <cellStyle name="Normal 2 2 12" xfId="1227"/>
    <cellStyle name="Normal 2 2 13" xfId="1228"/>
    <cellStyle name="Normal 2 2 14" xfId="1229"/>
    <cellStyle name="Normal 2 2 15" xfId="1230"/>
    <cellStyle name="Normal 2 2 16" xfId="1231"/>
    <cellStyle name="Normal 2 2 17" xfId="1232"/>
    <cellStyle name="Normal 2 2 18" xfId="1233"/>
    <cellStyle name="Normal 2 2 19" xfId="1234"/>
    <cellStyle name="Normal 2 2 2" xfId="1235"/>
    <cellStyle name="Normál 2 2 2" xfId="1236"/>
    <cellStyle name="Normal 2 2 2 10" xfId="1237"/>
    <cellStyle name="Normal 2 2 2 11" xfId="1238"/>
    <cellStyle name="Normal 2 2 2 12" xfId="1239"/>
    <cellStyle name="Normal 2 2 2 13" xfId="1240"/>
    <cellStyle name="Normal 2 2 2 14" xfId="1241"/>
    <cellStyle name="Normal 2 2 2 15" xfId="1242"/>
    <cellStyle name="Normal 2 2 2 16" xfId="1243"/>
    <cellStyle name="Normal 2 2 2 17" xfId="1244"/>
    <cellStyle name="Normal 2 2 2 18" xfId="1245"/>
    <cellStyle name="Normal 2 2 2 19" xfId="1246"/>
    <cellStyle name="Normal 2 2 2 2" xfId="1247"/>
    <cellStyle name="Normal 2 2 2 20" xfId="1248"/>
    <cellStyle name="Normal 2 2 2 3" xfId="1249"/>
    <cellStyle name="Normal 2 2 2 4" xfId="1250"/>
    <cellStyle name="Normal 2 2 2 5" xfId="1251"/>
    <cellStyle name="Normal 2 2 2 6" xfId="1252"/>
    <cellStyle name="Normal 2 2 2 7" xfId="1253"/>
    <cellStyle name="Normal 2 2 2 8" xfId="1254"/>
    <cellStyle name="Normal 2 2 2 9" xfId="1255"/>
    <cellStyle name="Normal 2 2 20" xfId="1256"/>
    <cellStyle name="Normal 2 2 21" xfId="1257"/>
    <cellStyle name="Normal 2 2 22" xfId="1258"/>
    <cellStyle name="Normal 2 2 23" xfId="1259"/>
    <cellStyle name="Normal 2 2 24" xfId="1260"/>
    <cellStyle name="Normal 2 2 25" xfId="1261"/>
    <cellStyle name="Normal 2 2 26" xfId="1262"/>
    <cellStyle name="Normal 2 2 27" xfId="1263"/>
    <cellStyle name="Normal 2 2 28" xfId="1264"/>
    <cellStyle name="Normal 2 2 29" xfId="1265"/>
    <cellStyle name="Normal 2 2 3" xfId="1266"/>
    <cellStyle name="Normál 2 2 3" xfId="1267"/>
    <cellStyle name="Normal 2 2 3 2" xfId="1268"/>
    <cellStyle name="Normal 2 2 3 3" xfId="1269"/>
    <cellStyle name="Normal 2 2 30" xfId="1270"/>
    <cellStyle name="Normal 2 2 31" xfId="1271"/>
    <cellStyle name="Normal 2 2 32" xfId="1272"/>
    <cellStyle name="Normal 2 2 33" xfId="1273"/>
    <cellStyle name="Normal 2 2 34" xfId="1274"/>
    <cellStyle name="Normal 2 2 35" xfId="1275"/>
    <cellStyle name="Normal 2 2 36" xfId="1276"/>
    <cellStyle name="Normal 2 2 37" xfId="1277"/>
    <cellStyle name="Normal 2 2 38" xfId="1278"/>
    <cellStyle name="Normal 2 2 39" xfId="1279"/>
    <cellStyle name="Normal 2 2 4" xfId="1280"/>
    <cellStyle name="Normál 2 2 4" xfId="1281"/>
    <cellStyle name="Normal 2 2 40" xfId="1282"/>
    <cellStyle name="Normal 2 2 41" xfId="1283"/>
    <cellStyle name="Normal 2 2 42" xfId="1284"/>
    <cellStyle name="Normal 2 2 43" xfId="1285"/>
    <cellStyle name="Normal 2 2 44" xfId="1286"/>
    <cellStyle name="Normal 2 2 45" xfId="1287"/>
    <cellStyle name="Normal 2 2 46" xfId="1288"/>
    <cellStyle name="Normal 2 2 47" xfId="1289"/>
    <cellStyle name="Normal 2 2 48" xfId="1290"/>
    <cellStyle name="Normal 2 2 49" xfId="1291"/>
    <cellStyle name="Normal 2 2 5" xfId="1292"/>
    <cellStyle name="Normál 2 2 5" xfId="1293"/>
    <cellStyle name="Normal 2 2 50" xfId="1294"/>
    <cellStyle name="Normal 2 2 51" xfId="1295"/>
    <cellStyle name="Normal 2 2 52" xfId="1296"/>
    <cellStyle name="Normal 2 2 53" xfId="1297"/>
    <cellStyle name="Normal 2 2 54" xfId="1298"/>
    <cellStyle name="Normal 2 2 55" xfId="1299"/>
    <cellStyle name="Normal 2 2 56" xfId="1300"/>
    <cellStyle name="Normal 2 2 57" xfId="1301"/>
    <cellStyle name="Normal 2 2 58" xfId="1302"/>
    <cellStyle name="Normal 2 2 59" xfId="1303"/>
    <cellStyle name="Normal 2 2 6" xfId="1304"/>
    <cellStyle name="Normál 2 2 6" xfId="1305"/>
    <cellStyle name="Normal 2 2 60" xfId="1306"/>
    <cellStyle name="Normal 2 2 61" xfId="1307"/>
    <cellStyle name="Normal 2 2 62" xfId="1308"/>
    <cellStyle name="Normal 2 2 63" xfId="1309"/>
    <cellStyle name="Normal 2 2 64" xfId="1310"/>
    <cellStyle name="Normal 2 2 65" xfId="1311"/>
    <cellStyle name="Normal 2 2 66" xfId="1312"/>
    <cellStyle name="Normal 2 2 67" xfId="1313"/>
    <cellStyle name="Normal 2 2 68" xfId="1314"/>
    <cellStyle name="Normal 2 2 69" xfId="1315"/>
    <cellStyle name="Normal 2 2 7" xfId="1316"/>
    <cellStyle name="Normál 2 2 7" xfId="1317"/>
    <cellStyle name="Normal 2 2 70" xfId="1318"/>
    <cellStyle name="Normal 2 2 71" xfId="1319"/>
    <cellStyle name="Normal 2 2 72" xfId="1320"/>
    <cellStyle name="Normal 2 2 73" xfId="1321"/>
    <cellStyle name="Normal 2 2 74" xfId="1322"/>
    <cellStyle name="Normal 2 2 75" xfId="1323"/>
    <cellStyle name="Normal 2 2 76" xfId="1324"/>
    <cellStyle name="Normal 2 2 77" xfId="1325"/>
    <cellStyle name="Normal 2 2 78" xfId="1326"/>
    <cellStyle name="Normal 2 2 79" xfId="1327"/>
    <cellStyle name="Normal 2 2 8" xfId="1328"/>
    <cellStyle name="Normál 2 2 8" xfId="1329"/>
    <cellStyle name="Normal 2 2 80" xfId="1330"/>
    <cellStyle name="Normal 2 2 81" xfId="1331"/>
    <cellStyle name="Normal 2 2 82" xfId="1332"/>
    <cellStyle name="Normal 2 2 83" xfId="1333"/>
    <cellStyle name="Normal 2 2 84" xfId="1334"/>
    <cellStyle name="Normal 2 2 85" xfId="1335"/>
    <cellStyle name="Normal 2 2 86" xfId="1336"/>
    <cellStyle name="Normal 2 2 9" xfId="1337"/>
    <cellStyle name="Normál 2 2 9" xfId="1338"/>
    <cellStyle name="Normal 2 20" xfId="1339"/>
    <cellStyle name="Normal 2 21" xfId="1340"/>
    <cellStyle name="Normal 2 22" xfId="1341"/>
    <cellStyle name="Normal 2 23" xfId="1342"/>
    <cellStyle name="Normal 2 24" xfId="1343"/>
    <cellStyle name="Normal 2 25" xfId="1344"/>
    <cellStyle name="Normal 2 26" xfId="1345"/>
    <cellStyle name="Normal 2 27" xfId="1346"/>
    <cellStyle name="Normal 2 28" xfId="1347"/>
    <cellStyle name="Normal 2 29" xfId="1348"/>
    <cellStyle name="Normal 2 3" xfId="1349"/>
    <cellStyle name="Normál 2 3" xfId="1350"/>
    <cellStyle name="Normal 2 3 10" xfId="1351"/>
    <cellStyle name="Normal 2 3 11" xfId="1352"/>
    <cellStyle name="Normal 2 3 12" xfId="1353"/>
    <cellStyle name="Normal 2 3 13" xfId="1354"/>
    <cellStyle name="Normal 2 3 14" xfId="1355"/>
    <cellStyle name="Normal 2 3 15" xfId="1356"/>
    <cellStyle name="Normal 2 3 16" xfId="1357"/>
    <cellStyle name="Normal 2 3 17" xfId="1358"/>
    <cellStyle name="Normal 2 3 18" xfId="1359"/>
    <cellStyle name="Normal 2 3 19" xfId="1360"/>
    <cellStyle name="Normal 2 3 2" xfId="1361"/>
    <cellStyle name="Normál 2 3 2" xfId="1362"/>
    <cellStyle name="Normal 2 3 2 10" xfId="1363"/>
    <cellStyle name="Normal 2 3 2 11" xfId="1364"/>
    <cellStyle name="Normal 2 3 2 12" xfId="1365"/>
    <cellStyle name="Normal 2 3 2 13" xfId="1366"/>
    <cellStyle name="Normal 2 3 2 14" xfId="1367"/>
    <cellStyle name="Normal 2 3 2 15" xfId="1368"/>
    <cellStyle name="Normal 2 3 2 16" xfId="1369"/>
    <cellStyle name="Normal 2 3 2 17" xfId="1370"/>
    <cellStyle name="Normal 2 3 2 18" xfId="1371"/>
    <cellStyle name="Normal 2 3 2 19" xfId="1372"/>
    <cellStyle name="Normal 2 3 2 2" xfId="1373"/>
    <cellStyle name="Normal 2 3 2 20" xfId="1374"/>
    <cellStyle name="Normal 2 3 2 21" xfId="1375"/>
    <cellStyle name="Normal 2 3 2 22" xfId="1376"/>
    <cellStyle name="Normal 2 3 2 23" xfId="1377"/>
    <cellStyle name="Normal 2 3 2 24" xfId="1378"/>
    <cellStyle name="Normal 2 3 2 25" xfId="1379"/>
    <cellStyle name="Normal 2 3 2 26" xfId="1380"/>
    <cellStyle name="Normal 2 3 2 27" xfId="1381"/>
    <cellStyle name="Normal 2 3 2 28" xfId="1382"/>
    <cellStyle name="Normal 2 3 2 29" xfId="1383"/>
    <cellStyle name="Normal 2 3 2 3" xfId="1384"/>
    <cellStyle name="Normal 2 3 2 30" xfId="1385"/>
    <cellStyle name="Normal 2 3 2 30 2" xfId="1386"/>
    <cellStyle name="Normal 2 3 2 31" xfId="1387"/>
    <cellStyle name="Normal 2 3 2 31 2" xfId="1388"/>
    <cellStyle name="Normal 2 3 2 32" xfId="1389"/>
    <cellStyle name="Normal 2 3 2 32 2" xfId="1390"/>
    <cellStyle name="Normal 2 3 2 33" xfId="1391"/>
    <cellStyle name="Normal 2 3 2 34" xfId="1392"/>
    <cellStyle name="Normal 2 3 2 35" xfId="1393"/>
    <cellStyle name="Normal 2 3 2 36" xfId="1394"/>
    <cellStyle name="Normal 2 3 2 37" xfId="1395"/>
    <cellStyle name="Normal 2 3 2 38" xfId="1396"/>
    <cellStyle name="Normal 2 3 2 39" xfId="1397"/>
    <cellStyle name="Normal 2 3 2 4" xfId="1398"/>
    <cellStyle name="Normal 2 3 2 40" xfId="1399"/>
    <cellStyle name="Normal 2 3 2 41" xfId="1400"/>
    <cellStyle name="Normal 2 3 2 42" xfId="1401"/>
    <cellStyle name="Normal 2 3 2 43" xfId="1402"/>
    <cellStyle name="Normal 2 3 2 44" xfId="1403"/>
    <cellStyle name="Normal 2 3 2 45" xfId="1404"/>
    <cellStyle name="Normal 2 3 2 46" xfId="1405"/>
    <cellStyle name="Normal 2 3 2 47" xfId="1406"/>
    <cellStyle name="Normal 2 3 2 48" xfId="1407"/>
    <cellStyle name="Normal 2 3 2 49" xfId="1408"/>
    <cellStyle name="Normal 2 3 2 5" xfId="1409"/>
    <cellStyle name="Normal 2 3 2 50" xfId="1410"/>
    <cellStyle name="Normal 2 3 2 51" xfId="1411"/>
    <cellStyle name="Normal 2 3 2 52" xfId="1412"/>
    <cellStyle name="Normal 2 3 2 53" xfId="1413"/>
    <cellStyle name="Normal 2 3 2 54" xfId="1414"/>
    <cellStyle name="Normal 2 3 2 55" xfId="1415"/>
    <cellStyle name="Normal 2 3 2 56" xfId="1416"/>
    <cellStyle name="Normal 2 3 2 57" xfId="1417"/>
    <cellStyle name="Normal 2 3 2 58" xfId="1418"/>
    <cellStyle name="Normal 2 3 2 59" xfId="1419"/>
    <cellStyle name="Normal 2 3 2 6" xfId="1420"/>
    <cellStyle name="Normal 2 3 2 60" xfId="1421"/>
    <cellStyle name="Normal 2 3 2 61" xfId="1422"/>
    <cellStyle name="Normal 2 3 2 62" xfId="1423"/>
    <cellStyle name="Normal 2 3 2 63" xfId="1424"/>
    <cellStyle name="Normal 2 3 2 64" xfId="1425"/>
    <cellStyle name="Normal 2 3 2 65" xfId="1426"/>
    <cellStyle name="Normal 2 3 2 66" xfId="1427"/>
    <cellStyle name="Normal 2 3 2 67" xfId="1428"/>
    <cellStyle name="Normal 2 3 2 68" xfId="1429"/>
    <cellStyle name="Normal 2 3 2 69" xfId="1430"/>
    <cellStyle name="Normal 2 3 2 7" xfId="1431"/>
    <cellStyle name="Normal 2 3 2 70" xfId="1432"/>
    <cellStyle name="Normal 2 3 2 71" xfId="1433"/>
    <cellStyle name="Normal 2 3 2 72" xfId="1434"/>
    <cellStyle name="Normal 2 3 2 73" xfId="1435"/>
    <cellStyle name="Normal 2 3 2 74" xfId="1436"/>
    <cellStyle name="Normal 2 3 2 75" xfId="1437"/>
    <cellStyle name="Normal 2 3 2 76" xfId="1438"/>
    <cellStyle name="Normal 2 3 2 77" xfId="1439"/>
    <cellStyle name="Normal 2 3 2 78" xfId="1440"/>
    <cellStyle name="Normal 2 3 2 79" xfId="1441"/>
    <cellStyle name="Normal 2 3 2 8" xfId="1442"/>
    <cellStyle name="Normal 2 3 2 80" xfId="1443"/>
    <cellStyle name="Normal 2 3 2 81" xfId="1444"/>
    <cellStyle name="Normal 2 3 2 9" xfId="1445"/>
    <cellStyle name="Normal 2 3 20" xfId="1446"/>
    <cellStyle name="Normal 2 3 21" xfId="1447"/>
    <cellStyle name="Normal 2 3 22" xfId="1448"/>
    <cellStyle name="Normal 2 3 23" xfId="1449"/>
    <cellStyle name="Normal 2 3 24" xfId="1450"/>
    <cellStyle name="Normal 2 3 25" xfId="1451"/>
    <cellStyle name="Normal 2 3 26" xfId="1452"/>
    <cellStyle name="Normal 2 3 27" xfId="1453"/>
    <cellStyle name="Normal 2 3 28" xfId="1454"/>
    <cellStyle name="Normal 2 3 29" xfId="1455"/>
    <cellStyle name="Normal 2 3 3" xfId="1456"/>
    <cellStyle name="Normál 2 3 3" xfId="1457"/>
    <cellStyle name="Normal 2 3 3 2" xfId="1458"/>
    <cellStyle name="Normal 2 3 3 3" xfId="1459"/>
    <cellStyle name="Normal 2 3 30" xfId="1460"/>
    <cellStyle name="Normal 2 3 31" xfId="1461"/>
    <cellStyle name="Normal 2 3 32" xfId="1462"/>
    <cellStyle name="Normal 2 3 33" xfId="1463"/>
    <cellStyle name="Normal 2 3 34" xfId="1464"/>
    <cellStyle name="Normal 2 3 35" xfId="1465"/>
    <cellStyle name="Normal 2 3 36" xfId="1466"/>
    <cellStyle name="Normal 2 3 37" xfId="1467"/>
    <cellStyle name="Normal 2 3 38" xfId="1468"/>
    <cellStyle name="Normal 2 3 39" xfId="1469"/>
    <cellStyle name="Normal 2 3 4" xfId="1470"/>
    <cellStyle name="Normal 2 3 40" xfId="1471"/>
    <cellStyle name="Normal 2 3 41" xfId="1472"/>
    <cellStyle name="Normal 2 3 42" xfId="1473"/>
    <cellStyle name="Normal 2 3 43" xfId="1474"/>
    <cellStyle name="Normal 2 3 44" xfId="1475"/>
    <cellStyle name="Normal 2 3 45" xfId="1476"/>
    <cellStyle name="Normal 2 3 46" xfId="1477"/>
    <cellStyle name="Normal 2 3 47" xfId="1478"/>
    <cellStyle name="Normal 2 3 48" xfId="1479"/>
    <cellStyle name="Normal 2 3 49" xfId="1480"/>
    <cellStyle name="Normal 2 3 5" xfId="1481"/>
    <cellStyle name="Normal 2 3 50" xfId="1482"/>
    <cellStyle name="Normal 2 3 51" xfId="1483"/>
    <cellStyle name="Normal 2 3 52" xfId="1484"/>
    <cellStyle name="Normal 2 3 53" xfId="1485"/>
    <cellStyle name="Normal 2 3 54" xfId="1486"/>
    <cellStyle name="Normal 2 3 55" xfId="1487"/>
    <cellStyle name="Normal 2 3 56" xfId="1488"/>
    <cellStyle name="Normal 2 3 57" xfId="1489"/>
    <cellStyle name="Normal 2 3 58" xfId="1490"/>
    <cellStyle name="Normal 2 3 59" xfId="1491"/>
    <cellStyle name="Normal 2 3 6" xfId="1492"/>
    <cellStyle name="Normal 2 3 60" xfId="1493"/>
    <cellStyle name="Normal 2 3 61" xfId="1494"/>
    <cellStyle name="Normal 2 3 62" xfId="1495"/>
    <cellStyle name="Normal 2 3 63" xfId="1496"/>
    <cellStyle name="Normal 2 3 64" xfId="1497"/>
    <cellStyle name="Normal 2 3 65" xfId="1498"/>
    <cellStyle name="Normal 2 3 66" xfId="1499"/>
    <cellStyle name="Normal 2 3 67" xfId="1500"/>
    <cellStyle name="Normal 2 3 68" xfId="1501"/>
    <cellStyle name="Normal 2 3 69" xfId="1502"/>
    <cellStyle name="Normal 2 3 7" xfId="1503"/>
    <cellStyle name="Normal 2 3 70" xfId="1504"/>
    <cellStyle name="Normal 2 3 71" xfId="1505"/>
    <cellStyle name="Normal 2 3 72" xfId="1506"/>
    <cellStyle name="Normal 2 3 73" xfId="1507"/>
    <cellStyle name="Normal 2 3 74" xfId="1508"/>
    <cellStyle name="Normal 2 3 75" xfId="1509"/>
    <cellStyle name="Normal 2 3 76" xfId="1510"/>
    <cellStyle name="Normal 2 3 77" xfId="1511"/>
    <cellStyle name="Normal 2 3 78" xfId="1512"/>
    <cellStyle name="Normal 2 3 79" xfId="1513"/>
    <cellStyle name="Normal 2 3 8" xfId="1514"/>
    <cellStyle name="Normal 2 3 80" xfId="1515"/>
    <cellStyle name="Normal 2 3 81" xfId="1516"/>
    <cellStyle name="Normal 2 3 82" xfId="1517"/>
    <cellStyle name="Normal 2 3 83" xfId="1518"/>
    <cellStyle name="Normal 2 3 84" xfId="1519"/>
    <cellStyle name="Normal 2 3 85" xfId="1520"/>
    <cellStyle name="Normal 2 3 86" xfId="1521"/>
    <cellStyle name="Normal 2 3 9" xfId="1522"/>
    <cellStyle name="Normal 2 30" xfId="1523"/>
    <cellStyle name="Normal 2 31" xfId="1524"/>
    <cellStyle name="Normal 2 32" xfId="1525"/>
    <cellStyle name="Normal 2 33" xfId="1526"/>
    <cellStyle name="Normal 2 34" xfId="1527"/>
    <cellStyle name="Normal 2 35" xfId="1528"/>
    <cellStyle name="Normal 2 36" xfId="1529"/>
    <cellStyle name="Normal 2 37" xfId="1530"/>
    <cellStyle name="Normal 2 38" xfId="1531"/>
    <cellStyle name="Normal 2 39" xfId="1532"/>
    <cellStyle name="Normal 2 4" xfId="1533"/>
    <cellStyle name="Normál 2 4" xfId="1534"/>
    <cellStyle name="Normal 2 4 10" xfId="1535"/>
    <cellStyle name="Normal 2 4 11" xfId="1536"/>
    <cellStyle name="Normal 2 4 12" xfId="1537"/>
    <cellStyle name="Normal 2 4 13" xfId="1538"/>
    <cellStyle name="Normal 2 4 14" xfId="1539"/>
    <cellStyle name="Normal 2 4 15" xfId="1540"/>
    <cellStyle name="Normal 2 4 16" xfId="1541"/>
    <cellStyle name="Normal 2 4 17" xfId="1542"/>
    <cellStyle name="Normal 2 4 18" xfId="1543"/>
    <cellStyle name="Normal 2 4 19" xfId="1544"/>
    <cellStyle name="Normal 2 4 2" xfId="1545"/>
    <cellStyle name="Normal 2 4 2 2" xfId="1546"/>
    <cellStyle name="Normal 2 4 2 3" xfId="1547"/>
    <cellStyle name="Normal 2 4 2 4" xfId="1548"/>
    <cellStyle name="Normal 2 4 20" xfId="1549"/>
    <cellStyle name="Normal 2 4 21" xfId="1550"/>
    <cellStyle name="Normal 2 4 22" xfId="1551"/>
    <cellStyle name="Normal 2 4 23" xfId="1552"/>
    <cellStyle name="Normal 2 4 24" xfId="1553"/>
    <cellStyle name="Normal 2 4 25" xfId="1554"/>
    <cellStyle name="Normal 2 4 26" xfId="1555"/>
    <cellStyle name="Normal 2 4 27" xfId="1556"/>
    <cellStyle name="Normal 2 4 28" xfId="1557"/>
    <cellStyle name="Normal 2 4 29" xfId="1558"/>
    <cellStyle name="Normal 2 4 3" xfId="1559"/>
    <cellStyle name="Normal 2 4 3 2" xfId="1560"/>
    <cellStyle name="Normal 2 4 3 3" xfId="1561"/>
    <cellStyle name="Normal 2 4 30" xfId="1562"/>
    <cellStyle name="Normal 2 4 31" xfId="1563"/>
    <cellStyle name="Normal 2 4 32" xfId="1564"/>
    <cellStyle name="Normal 2 4 33" xfId="1565"/>
    <cellStyle name="Normal 2 4 34" xfId="1566"/>
    <cellStyle name="Normal 2 4 35" xfId="1567"/>
    <cellStyle name="Normal 2 4 36" xfId="1568"/>
    <cellStyle name="Normal 2 4 37" xfId="1569"/>
    <cellStyle name="Normal 2 4 38" xfId="1570"/>
    <cellStyle name="Normal 2 4 39" xfId="1571"/>
    <cellStyle name="Normal 2 4 4" xfId="1572"/>
    <cellStyle name="Normal 2 4 40" xfId="1573"/>
    <cellStyle name="Normal 2 4 41" xfId="1574"/>
    <cellStyle name="Normal 2 4 42" xfId="1575"/>
    <cellStyle name="Normal 2 4 43" xfId="1576"/>
    <cellStyle name="Normal 2 4 44" xfId="1577"/>
    <cellStyle name="Normal 2 4 45" xfId="1578"/>
    <cellStyle name="Normal 2 4 46" xfId="1579"/>
    <cellStyle name="Normal 2 4 47" xfId="1580"/>
    <cellStyle name="Normal 2 4 48" xfId="1581"/>
    <cellStyle name="Normal 2 4 49" xfId="1582"/>
    <cellStyle name="Normal 2 4 5" xfId="1583"/>
    <cellStyle name="Normal 2 4 50" xfId="1584"/>
    <cellStyle name="Normal 2 4 51" xfId="1585"/>
    <cellStyle name="Normal 2 4 52" xfId="1586"/>
    <cellStyle name="Normal 2 4 53" xfId="1587"/>
    <cellStyle name="Normal 2 4 54" xfId="1588"/>
    <cellStyle name="Normal 2 4 55" xfId="1589"/>
    <cellStyle name="Normal 2 4 56" xfId="1590"/>
    <cellStyle name="Normal 2 4 57" xfId="1591"/>
    <cellStyle name="Normal 2 4 58" xfId="1592"/>
    <cellStyle name="Normal 2 4 59" xfId="1593"/>
    <cellStyle name="Normal 2 4 6" xfId="1594"/>
    <cellStyle name="Normal 2 4 60" xfId="1595"/>
    <cellStyle name="Normal 2 4 61" xfId="1596"/>
    <cellStyle name="Normal 2 4 62" xfId="1597"/>
    <cellStyle name="Normal 2 4 63" xfId="1598"/>
    <cellStyle name="Normal 2 4 64" xfId="1599"/>
    <cellStyle name="Normal 2 4 65" xfId="1600"/>
    <cellStyle name="Normal 2 4 66" xfId="1601"/>
    <cellStyle name="Normal 2 4 67" xfId="1602"/>
    <cellStyle name="Normal 2 4 68" xfId="1603"/>
    <cellStyle name="Normal 2 4 69" xfId="1604"/>
    <cellStyle name="Normal 2 4 7" xfId="1605"/>
    <cellStyle name="Normal 2 4 70" xfId="1606"/>
    <cellStyle name="Normal 2 4 71" xfId="1607"/>
    <cellStyle name="Normal 2 4 72" xfId="1608"/>
    <cellStyle name="Normal 2 4 73" xfId="1609"/>
    <cellStyle name="Normal 2 4 74" xfId="1610"/>
    <cellStyle name="Normal 2 4 75" xfId="1611"/>
    <cellStyle name="Normal 2 4 76" xfId="1612"/>
    <cellStyle name="Normal 2 4 77" xfId="1613"/>
    <cellStyle name="Normal 2 4 78" xfId="1614"/>
    <cellStyle name="Normal 2 4 79" xfId="1615"/>
    <cellStyle name="Normal 2 4 8" xfId="1616"/>
    <cellStyle name="Normal 2 4 80" xfId="1617"/>
    <cellStyle name="Normal 2 4 81" xfId="1618"/>
    <cellStyle name="Normal 2 4 82" xfId="1619"/>
    <cellStyle name="Normal 2 4 83" xfId="1620"/>
    <cellStyle name="Normal 2 4 84" xfId="1621"/>
    <cellStyle name="Normal 2 4 85" xfId="1622"/>
    <cellStyle name="Normal 2 4 86" xfId="1623"/>
    <cellStyle name="Normal 2 4 9" xfId="1624"/>
    <cellStyle name="Normal 2 40" xfId="1625"/>
    <cellStyle name="Normal 2 41" xfId="1626"/>
    <cellStyle name="Normal 2 42" xfId="1627"/>
    <cellStyle name="Normal 2 43" xfId="1628"/>
    <cellStyle name="Normal 2 44" xfId="1629"/>
    <cellStyle name="Normal 2 45" xfId="1630"/>
    <cellStyle name="Normal 2 46" xfId="1631"/>
    <cellStyle name="Normal 2 47" xfId="1632"/>
    <cellStyle name="Normal 2 48" xfId="1633"/>
    <cellStyle name="Normal 2 49" xfId="1634"/>
    <cellStyle name="Normal 2 5" xfId="1635"/>
    <cellStyle name="Normál 2 5" xfId="1636"/>
    <cellStyle name="Normal 2 5 10" xfId="1637"/>
    <cellStyle name="Normal 2 5 11" xfId="1638"/>
    <cellStyle name="Normal 2 5 12" xfId="1639"/>
    <cellStyle name="Normal 2 5 13" xfId="1640"/>
    <cellStyle name="Normal 2 5 14" xfId="1641"/>
    <cellStyle name="Normal 2 5 15" xfId="1642"/>
    <cellStyle name="Normal 2 5 16" xfId="1643"/>
    <cellStyle name="Normal 2 5 17" xfId="1644"/>
    <cellStyle name="Normal 2 5 18" xfId="1645"/>
    <cellStyle name="Normal 2 5 19" xfId="1646"/>
    <cellStyle name="Normal 2 5 2" xfId="1647"/>
    <cellStyle name="Normal 2 5 2 2" xfId="1648"/>
    <cellStyle name="Normal 2 5 2 3" xfId="1649"/>
    <cellStyle name="Normal 2 5 2 4" xfId="1650"/>
    <cellStyle name="Normal 2 5 20" xfId="1651"/>
    <cellStyle name="Normal 2 5 21" xfId="1652"/>
    <cellStyle name="Normal 2 5 22" xfId="1653"/>
    <cellStyle name="Normal 2 5 23" xfId="1654"/>
    <cellStyle name="Normal 2 5 24" xfId="1655"/>
    <cellStyle name="Normal 2 5 25" xfId="1656"/>
    <cellStyle name="Normal 2 5 26" xfId="1657"/>
    <cellStyle name="Normal 2 5 27" xfId="1658"/>
    <cellStyle name="Normal 2 5 28" xfId="1659"/>
    <cellStyle name="Normal 2 5 29" xfId="1660"/>
    <cellStyle name="Normal 2 5 3" xfId="1661"/>
    <cellStyle name="Normal 2 5 3 2" xfId="1662"/>
    <cellStyle name="Normal 2 5 3 3" xfId="1663"/>
    <cellStyle name="Normal 2 5 30" xfId="1664"/>
    <cellStyle name="Normal 2 5 31" xfId="1665"/>
    <cellStyle name="Normal 2 5 32" xfId="1666"/>
    <cellStyle name="Normal 2 5 33" xfId="1667"/>
    <cellStyle name="Normal 2 5 34" xfId="1668"/>
    <cellStyle name="Normal 2 5 35" xfId="1669"/>
    <cellStyle name="Normal 2 5 36" xfId="1670"/>
    <cellStyle name="Normal 2 5 37" xfId="1671"/>
    <cellStyle name="Normal 2 5 38" xfId="1672"/>
    <cellStyle name="Normal 2 5 39" xfId="1673"/>
    <cellStyle name="Normal 2 5 4" xfId="1674"/>
    <cellStyle name="Normal 2 5 40" xfId="1675"/>
    <cellStyle name="Normal 2 5 41" xfId="1676"/>
    <cellStyle name="Normal 2 5 42" xfId="1677"/>
    <cellStyle name="Normal 2 5 43" xfId="1678"/>
    <cellStyle name="Normal 2 5 44" xfId="1679"/>
    <cellStyle name="Normal 2 5 45" xfId="1680"/>
    <cellStyle name="Normal 2 5 46" xfId="1681"/>
    <cellStyle name="Normal 2 5 47" xfId="1682"/>
    <cellStyle name="Normal 2 5 48" xfId="1683"/>
    <cellStyle name="Normal 2 5 49" xfId="1684"/>
    <cellStyle name="Normal 2 5 5" xfId="1685"/>
    <cellStyle name="Normal 2 5 50" xfId="1686"/>
    <cellStyle name="Normal 2 5 51" xfId="1687"/>
    <cellStyle name="Normal 2 5 52" xfId="1688"/>
    <cellStyle name="Normal 2 5 53" xfId="1689"/>
    <cellStyle name="Normal 2 5 54" xfId="1690"/>
    <cellStyle name="Normal 2 5 55" xfId="1691"/>
    <cellStyle name="Normal 2 5 56" xfId="1692"/>
    <cellStyle name="Normal 2 5 57" xfId="1693"/>
    <cellStyle name="Normal 2 5 58" xfId="1694"/>
    <cellStyle name="Normal 2 5 59" xfId="1695"/>
    <cellStyle name="Normal 2 5 6" xfId="1696"/>
    <cellStyle name="Normal 2 5 60" xfId="1697"/>
    <cellStyle name="Normal 2 5 61" xfId="1698"/>
    <cellStyle name="Normal 2 5 62" xfId="1699"/>
    <cellStyle name="Normal 2 5 63" xfId="1700"/>
    <cellStyle name="Normal 2 5 64" xfId="1701"/>
    <cellStyle name="Normal 2 5 65" xfId="1702"/>
    <cellStyle name="Normal 2 5 66" xfId="1703"/>
    <cellStyle name="Normal 2 5 67" xfId="1704"/>
    <cellStyle name="Normal 2 5 68" xfId="1705"/>
    <cellStyle name="Normal 2 5 69" xfId="1706"/>
    <cellStyle name="Normal 2 5 7" xfId="1707"/>
    <cellStyle name="Normal 2 5 70" xfId="1708"/>
    <cellStyle name="Normal 2 5 71" xfId="1709"/>
    <cellStyle name="Normal 2 5 72" xfId="1710"/>
    <cellStyle name="Normal 2 5 73" xfId="1711"/>
    <cellStyle name="Normal 2 5 74" xfId="1712"/>
    <cellStyle name="Normal 2 5 75" xfId="1713"/>
    <cellStyle name="Normal 2 5 76" xfId="1714"/>
    <cellStyle name="Normal 2 5 77" xfId="1715"/>
    <cellStyle name="Normal 2 5 78" xfId="1716"/>
    <cellStyle name="Normal 2 5 79" xfId="1717"/>
    <cellStyle name="Normal 2 5 8" xfId="1718"/>
    <cellStyle name="Normal 2 5 80" xfId="1719"/>
    <cellStyle name="Normal 2 5 81" xfId="1720"/>
    <cellStyle name="Normal 2 5 82" xfId="1721"/>
    <cellStyle name="Normal 2 5 83" xfId="1722"/>
    <cellStyle name="Normal 2 5 84" xfId="1723"/>
    <cellStyle name="Normal 2 5 85" xfId="1724"/>
    <cellStyle name="Normal 2 5 86" xfId="1725"/>
    <cellStyle name="Normal 2 5 9" xfId="1726"/>
    <cellStyle name="Normal 2 50" xfId="1727"/>
    <cellStyle name="Normal 2 51" xfId="1728"/>
    <cellStyle name="Normal 2 52" xfId="1729"/>
    <cellStyle name="Normal 2 53" xfId="1730"/>
    <cellStyle name="Normal 2 54" xfId="1731"/>
    <cellStyle name="Normal 2 55" xfId="1732"/>
    <cellStyle name="Normal 2 56" xfId="1733"/>
    <cellStyle name="Normal 2 57" xfId="1734"/>
    <cellStyle name="Normal 2 58" xfId="1735"/>
    <cellStyle name="Normal 2 59" xfId="1736"/>
    <cellStyle name="Normal 2 6" xfId="1737"/>
    <cellStyle name="Normál 2 6" xfId="1738"/>
    <cellStyle name="Normal 2 6 10" xfId="1739"/>
    <cellStyle name="Normal 2 6 11" xfId="1740"/>
    <cellStyle name="Normal 2 6 12" xfId="1741"/>
    <cellStyle name="Normal 2 6 13" xfId="1742"/>
    <cellStyle name="Normal 2 6 14" xfId="1743"/>
    <cellStyle name="Normal 2 6 15" xfId="1744"/>
    <cellStyle name="Normal 2 6 16" xfId="1745"/>
    <cellStyle name="Normal 2 6 17" xfId="1746"/>
    <cellStyle name="Normal 2 6 18" xfId="1747"/>
    <cellStyle name="Normal 2 6 19" xfId="1748"/>
    <cellStyle name="Normal 2 6 2" xfId="1749"/>
    <cellStyle name="Normal 2 6 2 2" xfId="1750"/>
    <cellStyle name="Normal 2 6 2 3" xfId="1751"/>
    <cellStyle name="Normal 2 6 2 4" xfId="1752"/>
    <cellStyle name="Normal 2 6 20" xfId="1753"/>
    <cellStyle name="Normal 2 6 21" xfId="1754"/>
    <cellStyle name="Normal 2 6 22" xfId="1755"/>
    <cellStyle name="Normal 2 6 23" xfId="1756"/>
    <cellStyle name="Normal 2 6 24" xfId="1757"/>
    <cellStyle name="Normal 2 6 25" xfId="1758"/>
    <cellStyle name="Normal 2 6 26" xfId="1759"/>
    <cellStyle name="Normal 2 6 27" xfId="1760"/>
    <cellStyle name="Normal 2 6 28" xfId="1761"/>
    <cellStyle name="Normal 2 6 29" xfId="1762"/>
    <cellStyle name="Normal 2 6 3" xfId="1763"/>
    <cellStyle name="Normal 2 6 3 2" xfId="1764"/>
    <cellStyle name="Normal 2 6 3 3" xfId="1765"/>
    <cellStyle name="Normal 2 6 30" xfId="1766"/>
    <cellStyle name="Normal 2 6 31" xfId="1767"/>
    <cellStyle name="Normal 2 6 32" xfId="1768"/>
    <cellStyle name="Normal 2 6 33" xfId="1769"/>
    <cellStyle name="Normal 2 6 34" xfId="1770"/>
    <cellStyle name="Normal 2 6 35" xfId="1771"/>
    <cellStyle name="Normal 2 6 36" xfId="1772"/>
    <cellStyle name="Normal 2 6 37" xfId="1773"/>
    <cellStyle name="Normal 2 6 38" xfId="1774"/>
    <cellStyle name="Normal 2 6 39" xfId="1775"/>
    <cellStyle name="Normal 2 6 4" xfId="1776"/>
    <cellStyle name="Normal 2 6 40" xfId="1777"/>
    <cellStyle name="Normal 2 6 41" xfId="1778"/>
    <cellStyle name="Normal 2 6 42" xfId="1779"/>
    <cellStyle name="Normal 2 6 43" xfId="1780"/>
    <cellStyle name="Normal 2 6 44" xfId="1781"/>
    <cellStyle name="Normal 2 6 45" xfId="1782"/>
    <cellStyle name="Normal 2 6 46" xfId="1783"/>
    <cellStyle name="Normal 2 6 47" xfId="1784"/>
    <cellStyle name="Normal 2 6 48" xfId="1785"/>
    <cellStyle name="Normal 2 6 49" xfId="1786"/>
    <cellStyle name="Normal 2 6 5" xfId="1787"/>
    <cellStyle name="Normal 2 6 50" xfId="1788"/>
    <cellStyle name="Normal 2 6 51" xfId="1789"/>
    <cellStyle name="Normal 2 6 52" xfId="1790"/>
    <cellStyle name="Normal 2 6 53" xfId="1791"/>
    <cellStyle name="Normal 2 6 54" xfId="1792"/>
    <cellStyle name="Normal 2 6 55" xfId="1793"/>
    <cellStyle name="Normal 2 6 56" xfId="1794"/>
    <cellStyle name="Normal 2 6 57" xfId="1795"/>
    <cellStyle name="Normal 2 6 58" xfId="1796"/>
    <cellStyle name="Normal 2 6 59" xfId="1797"/>
    <cellStyle name="Normal 2 6 6" xfId="1798"/>
    <cellStyle name="Normal 2 6 60" xfId="1799"/>
    <cellStyle name="Normal 2 6 61" xfId="1800"/>
    <cellStyle name="Normal 2 6 62" xfId="1801"/>
    <cellStyle name="Normal 2 6 63" xfId="1802"/>
    <cellStyle name="Normal 2 6 64" xfId="1803"/>
    <cellStyle name="Normal 2 6 65" xfId="1804"/>
    <cellStyle name="Normal 2 6 66" xfId="1805"/>
    <cellStyle name="Normal 2 6 67" xfId="1806"/>
    <cellStyle name="Normal 2 6 68" xfId="1807"/>
    <cellStyle name="Normal 2 6 69" xfId="1808"/>
    <cellStyle name="Normal 2 6 7" xfId="1809"/>
    <cellStyle name="Normal 2 6 70" xfId="1810"/>
    <cellStyle name="Normal 2 6 71" xfId="1811"/>
    <cellStyle name="Normal 2 6 72" xfId="1812"/>
    <cellStyle name="Normal 2 6 73" xfId="1813"/>
    <cellStyle name="Normal 2 6 74" xfId="1814"/>
    <cellStyle name="Normal 2 6 75" xfId="1815"/>
    <cellStyle name="Normal 2 6 76" xfId="1816"/>
    <cellStyle name="Normal 2 6 77" xfId="1817"/>
    <cellStyle name="Normal 2 6 78" xfId="1818"/>
    <cellStyle name="Normal 2 6 79" xfId="1819"/>
    <cellStyle name="Normal 2 6 8" xfId="1820"/>
    <cellStyle name="Normal 2 6 80" xfId="1821"/>
    <cellStyle name="Normal 2 6 81" xfId="1822"/>
    <cellStyle name="Normal 2 6 82" xfId="1823"/>
    <cellStyle name="Normal 2 6 83" xfId="1824"/>
    <cellStyle name="Normal 2 6 84" xfId="1825"/>
    <cellStyle name="Normal 2 6 85" xfId="1826"/>
    <cellStyle name="Normal 2 6 86" xfId="1827"/>
    <cellStyle name="Normal 2 6 9" xfId="1828"/>
    <cellStyle name="Normal 2 60" xfId="1829"/>
    <cellStyle name="Normal 2 61" xfId="1830"/>
    <cellStyle name="Normal 2 62" xfId="1831"/>
    <cellStyle name="Normal 2 63" xfId="1832"/>
    <cellStyle name="Normal 2 7" xfId="1833"/>
    <cellStyle name="Normál 2 7" xfId="1834"/>
    <cellStyle name="Normal 2 7 10" xfId="1835"/>
    <cellStyle name="Normal 2 7 11" xfId="1836"/>
    <cellStyle name="Normal 2 7 12" xfId="1837"/>
    <cellStyle name="Normal 2 7 13" xfId="1838"/>
    <cellStyle name="Normal 2 7 14" xfId="1839"/>
    <cellStyle name="Normal 2 7 15" xfId="1840"/>
    <cellStyle name="Normal 2 7 16" xfId="1841"/>
    <cellStyle name="Normal 2 7 17" xfId="1842"/>
    <cellStyle name="Normal 2 7 18" xfId="1843"/>
    <cellStyle name="Normal 2 7 19" xfId="1844"/>
    <cellStyle name="Normal 2 7 2" xfId="1845"/>
    <cellStyle name="Normál 2 7 2" xfId="1846"/>
    <cellStyle name="Normal 2 7 2 2" xfId="1847"/>
    <cellStyle name="Normal 2 7 2 3" xfId="1848"/>
    <cellStyle name="Normal 2 7 2 4" xfId="1849"/>
    <cellStyle name="Normal 2 7 20" xfId="1850"/>
    <cellStyle name="Normal 2 7 21" xfId="1851"/>
    <cellStyle name="Normal 2 7 22" xfId="1852"/>
    <cellStyle name="Normal 2 7 23" xfId="1853"/>
    <cellStyle name="Normal 2 7 24" xfId="1854"/>
    <cellStyle name="Normal 2 7 25" xfId="1855"/>
    <cellStyle name="Normal 2 7 26" xfId="1856"/>
    <cellStyle name="Normal 2 7 27" xfId="1857"/>
    <cellStyle name="Normal 2 7 28" xfId="1858"/>
    <cellStyle name="Normal 2 7 29" xfId="1859"/>
    <cellStyle name="Normal 2 7 3" xfId="1860"/>
    <cellStyle name="Normal 2 7 3 2" xfId="1861"/>
    <cellStyle name="Normal 2 7 3 3" xfId="1862"/>
    <cellStyle name="Normal 2 7 30" xfId="1863"/>
    <cellStyle name="Normal 2 7 31" xfId="1864"/>
    <cellStyle name="Normal 2 7 32" xfId="1865"/>
    <cellStyle name="Normal 2 7 33" xfId="1866"/>
    <cellStyle name="Normal 2 7 34" xfId="1867"/>
    <cellStyle name="Normal 2 7 35" xfId="1868"/>
    <cellStyle name="Normal 2 7 36" xfId="1869"/>
    <cellStyle name="Normal 2 7 37" xfId="1870"/>
    <cellStyle name="Normal 2 7 38" xfId="1871"/>
    <cellStyle name="Normal 2 7 39" xfId="1872"/>
    <cellStyle name="Normal 2 7 4" xfId="1873"/>
    <cellStyle name="Normal 2 7 40" xfId="1874"/>
    <cellStyle name="Normal 2 7 41" xfId="1875"/>
    <cellStyle name="Normal 2 7 42" xfId="1876"/>
    <cellStyle name="Normal 2 7 43" xfId="1877"/>
    <cellStyle name="Normal 2 7 44" xfId="1878"/>
    <cellStyle name="Normal 2 7 45" xfId="1879"/>
    <cellStyle name="Normal 2 7 46" xfId="1880"/>
    <cellStyle name="Normal 2 7 47" xfId="1881"/>
    <cellStyle name="Normal 2 7 48" xfId="1882"/>
    <cellStyle name="Normal 2 7 49" xfId="1883"/>
    <cellStyle name="Normal 2 7 5" xfId="1884"/>
    <cellStyle name="Normal 2 7 50" xfId="1885"/>
    <cellStyle name="Normal 2 7 51" xfId="1886"/>
    <cellStyle name="Normal 2 7 52" xfId="1887"/>
    <cellStyle name="Normal 2 7 53" xfId="1888"/>
    <cellStyle name="Normal 2 7 54" xfId="1889"/>
    <cellStyle name="Normal 2 7 55" xfId="1890"/>
    <cellStyle name="Normal 2 7 56" xfId="1891"/>
    <cellStyle name="Normal 2 7 57" xfId="1892"/>
    <cellStyle name="Normal 2 7 58" xfId="1893"/>
    <cellStyle name="Normal 2 7 59" xfId="1894"/>
    <cellStyle name="Normal 2 7 6" xfId="1895"/>
    <cellStyle name="Normal 2 7 60" xfId="1896"/>
    <cellStyle name="Normal 2 7 61" xfId="1897"/>
    <cellStyle name="Normal 2 7 62" xfId="1898"/>
    <cellStyle name="Normal 2 7 63" xfId="1899"/>
    <cellStyle name="Normal 2 7 64" xfId="1900"/>
    <cellStyle name="Normal 2 7 65" xfId="1901"/>
    <cellStyle name="Normal 2 7 66" xfId="1902"/>
    <cellStyle name="Normal 2 7 67" xfId="1903"/>
    <cellStyle name="Normal 2 7 68" xfId="1904"/>
    <cellStyle name="Normal 2 7 69" xfId="1905"/>
    <cellStyle name="Normal 2 7 7" xfId="1906"/>
    <cellStyle name="Normal 2 7 70" xfId="1907"/>
    <cellStyle name="Normal 2 7 71" xfId="1908"/>
    <cellStyle name="Normal 2 7 72" xfId="1909"/>
    <cellStyle name="Normal 2 7 73" xfId="1910"/>
    <cellStyle name="Normal 2 7 74" xfId="1911"/>
    <cellStyle name="Normal 2 7 75" xfId="1912"/>
    <cellStyle name="Normal 2 7 76" xfId="1913"/>
    <cellStyle name="Normal 2 7 77" xfId="1914"/>
    <cellStyle name="Normal 2 7 78" xfId="1915"/>
    <cellStyle name="Normal 2 7 79" xfId="1916"/>
    <cellStyle name="Normal 2 7 8" xfId="1917"/>
    <cellStyle name="Normal 2 7 80" xfId="1918"/>
    <cellStyle name="Normal 2 7 81" xfId="1919"/>
    <cellStyle name="Normal 2 7 82" xfId="1920"/>
    <cellStyle name="Normal 2 7 83" xfId="1921"/>
    <cellStyle name="Normal 2 7 84" xfId="1922"/>
    <cellStyle name="Normal 2 7 85" xfId="1923"/>
    <cellStyle name="Normal 2 7 86" xfId="1924"/>
    <cellStyle name="Normal 2 7 9" xfId="1925"/>
    <cellStyle name="Normal 2 8" xfId="1926"/>
    <cellStyle name="Normál 2 8" xfId="1927"/>
    <cellStyle name="Normal 2 8 10" xfId="1928"/>
    <cellStyle name="Normal 2 8 11" xfId="1929"/>
    <cellStyle name="Normal 2 8 12" xfId="1930"/>
    <cellStyle name="Normal 2 8 13" xfId="1931"/>
    <cellStyle name="Normal 2 8 14" xfId="1932"/>
    <cellStyle name="Normal 2 8 15" xfId="1933"/>
    <cellStyle name="Normal 2 8 16" xfId="1934"/>
    <cellStyle name="Normal 2 8 17" xfId="1935"/>
    <cellStyle name="Normal 2 8 18" xfId="1936"/>
    <cellStyle name="Normal 2 8 19" xfId="1937"/>
    <cellStyle name="Normal 2 8 2" xfId="1938"/>
    <cellStyle name="Normál 2 8 2" xfId="1939"/>
    <cellStyle name="Normal 2 8 20" xfId="1940"/>
    <cellStyle name="Normal 2 8 21" xfId="1941"/>
    <cellStyle name="Normal 2 8 22" xfId="1942"/>
    <cellStyle name="Normal 2 8 23" xfId="1943"/>
    <cellStyle name="Normal 2 8 24" xfId="1944"/>
    <cellStyle name="Normal 2 8 25" xfId="1945"/>
    <cellStyle name="Normal 2 8 26" xfId="1946"/>
    <cellStyle name="Normal 2 8 27" xfId="1947"/>
    <cellStyle name="Normal 2 8 28" xfId="1948"/>
    <cellStyle name="Normal 2 8 29" xfId="1949"/>
    <cellStyle name="Normal 2 8 3" xfId="1950"/>
    <cellStyle name="Normál 2 8 3" xfId="1951"/>
    <cellStyle name="Normal 2 8 30" xfId="1952"/>
    <cellStyle name="Normal 2 8 31" xfId="1953"/>
    <cellStyle name="Normal 2 8 32" xfId="1954"/>
    <cellStyle name="Normal 2 8 33" xfId="1955"/>
    <cellStyle name="Normal 2 8 34" xfId="1956"/>
    <cellStyle name="Normal 2 8 35" xfId="1957"/>
    <cellStyle name="Normal 2 8 36" xfId="1958"/>
    <cellStyle name="Normal 2 8 37" xfId="1959"/>
    <cellStyle name="Normal 2 8 38" xfId="1960"/>
    <cellStyle name="Normal 2 8 39" xfId="1961"/>
    <cellStyle name="Normal 2 8 4" xfId="1962"/>
    <cellStyle name="Normál 2 8 4" xfId="1963"/>
    <cellStyle name="Normal 2 8 40" xfId="1964"/>
    <cellStyle name="Normal 2 8 41" xfId="1965"/>
    <cellStyle name="Normal 2 8 42" xfId="1966"/>
    <cellStyle name="Normal 2 8 43" xfId="1967"/>
    <cellStyle name="Normal 2 8 44" xfId="1968"/>
    <cellStyle name="Normal 2 8 45" xfId="1969"/>
    <cellStyle name="Normal 2 8 46" xfId="1970"/>
    <cellStyle name="Normal 2 8 47" xfId="1971"/>
    <cellStyle name="Normal 2 8 48" xfId="1972"/>
    <cellStyle name="Normal 2 8 49" xfId="1973"/>
    <cellStyle name="Normal 2 8 5" xfId="1974"/>
    <cellStyle name="Normál 2 8 5" xfId="1975"/>
    <cellStyle name="Normal 2 8 50" xfId="1976"/>
    <cellStyle name="Normal 2 8 51" xfId="1977"/>
    <cellStyle name="Normal 2 8 52" xfId="1978"/>
    <cellStyle name="Normal 2 8 53" xfId="1979"/>
    <cellStyle name="Normal 2 8 54" xfId="1980"/>
    <cellStyle name="Normal 2 8 55" xfId="1981"/>
    <cellStyle name="Normal 2 8 56" xfId="1982"/>
    <cellStyle name="Normal 2 8 57" xfId="1983"/>
    <cellStyle name="Normal 2 8 58" xfId="1984"/>
    <cellStyle name="Normal 2 8 59" xfId="1985"/>
    <cellStyle name="Normal 2 8 6" xfId="1986"/>
    <cellStyle name="Normál 2 8 6" xfId="1987"/>
    <cellStyle name="Normal 2 8 60" xfId="1988"/>
    <cellStyle name="Normal 2 8 61" xfId="1989"/>
    <cellStyle name="Normal 2 8 62" xfId="1990"/>
    <cellStyle name="Normal 2 8 63" xfId="1991"/>
    <cellStyle name="Normal 2 8 64" xfId="1992"/>
    <cellStyle name="Normal 2 8 65" xfId="1993"/>
    <cellStyle name="Normal 2 8 66" xfId="1994"/>
    <cellStyle name="Normal 2 8 67" xfId="1995"/>
    <cellStyle name="Normal 2 8 68" xfId="1996"/>
    <cellStyle name="Normal 2 8 69" xfId="1997"/>
    <cellStyle name="Normal 2 8 7" xfId="1998"/>
    <cellStyle name="Normal 2 8 70" xfId="1999"/>
    <cellStyle name="Normal 2 8 71" xfId="2000"/>
    <cellStyle name="Normal 2 8 72" xfId="2001"/>
    <cellStyle name="Normal 2 8 73" xfId="2002"/>
    <cellStyle name="Normal 2 8 74" xfId="2003"/>
    <cellStyle name="Normal 2 8 75" xfId="2004"/>
    <cellStyle name="Normal 2 8 76" xfId="2005"/>
    <cellStyle name="Normal 2 8 77" xfId="2006"/>
    <cellStyle name="Normal 2 8 78" xfId="2007"/>
    <cellStyle name="Normal 2 8 79" xfId="2008"/>
    <cellStyle name="Normal 2 8 8" xfId="2009"/>
    <cellStyle name="Normal 2 8 80" xfId="2010"/>
    <cellStyle name="Normal 2 8 81" xfId="2011"/>
    <cellStyle name="Normal 2 8 82" xfId="2012"/>
    <cellStyle name="Normal 2 8 83" xfId="2013"/>
    <cellStyle name="Normal 2 8 84" xfId="2014"/>
    <cellStyle name="Normal 2 8 85" xfId="2015"/>
    <cellStyle name="Normal 2 8 9" xfId="2016"/>
    <cellStyle name="Normal 2 9" xfId="2017"/>
    <cellStyle name="Normál 2 9" xfId="2018"/>
    <cellStyle name="Normal 2 9 10" xfId="2019"/>
    <cellStyle name="Normal 2 9 11" xfId="2020"/>
    <cellStyle name="Normal 2 9 12" xfId="2021"/>
    <cellStyle name="Normal 2 9 13" xfId="2022"/>
    <cellStyle name="Normal 2 9 14" xfId="2023"/>
    <cellStyle name="Normal 2 9 15" xfId="2024"/>
    <cellStyle name="Normal 2 9 16" xfId="2025"/>
    <cellStyle name="Normal 2 9 17" xfId="2026"/>
    <cellStyle name="Normal 2 9 18" xfId="2027"/>
    <cellStyle name="Normal 2 9 19" xfId="2028"/>
    <cellStyle name="Normal 2 9 2" xfId="2029"/>
    <cellStyle name="Normal 2 9 20" xfId="2030"/>
    <cellStyle name="Normal 2 9 21" xfId="2031"/>
    <cellStyle name="Normal 2 9 22" xfId="2032"/>
    <cellStyle name="Normal 2 9 23" xfId="2033"/>
    <cellStyle name="Normal 2 9 24" xfId="2034"/>
    <cellStyle name="Normal 2 9 25" xfId="2035"/>
    <cellStyle name="Normal 2 9 26" xfId="2036"/>
    <cellStyle name="Normal 2 9 27" xfId="2037"/>
    <cellStyle name="Normal 2 9 28" xfId="2038"/>
    <cellStyle name="Normal 2 9 29" xfId="2039"/>
    <cellStyle name="Normal 2 9 3" xfId="2040"/>
    <cellStyle name="Normal 2 9 30" xfId="2041"/>
    <cellStyle name="Normal 2 9 31" xfId="2042"/>
    <cellStyle name="Normal 2 9 31 2" xfId="2043"/>
    <cellStyle name="Normal 2 9 32" xfId="2044"/>
    <cellStyle name="Normal 2 9 32 2" xfId="2045"/>
    <cellStyle name="Normal 2 9 33" xfId="2046"/>
    <cellStyle name="Normal 2 9 33 2" xfId="2047"/>
    <cellStyle name="Normal 2 9 34" xfId="2048"/>
    <cellStyle name="Normal 2 9 35" xfId="2049"/>
    <cellStyle name="Normal 2 9 36" xfId="2050"/>
    <cellStyle name="Normal 2 9 37" xfId="2051"/>
    <cellStyle name="Normal 2 9 38" xfId="2052"/>
    <cellStyle name="Normal 2 9 39" xfId="2053"/>
    <cellStyle name="Normal 2 9 4" xfId="2054"/>
    <cellStyle name="Normal 2 9 40" xfId="2055"/>
    <cellStyle name="Normal 2 9 41" xfId="2056"/>
    <cellStyle name="Normal 2 9 42" xfId="2057"/>
    <cellStyle name="Normal 2 9 43" xfId="2058"/>
    <cellStyle name="Normal 2 9 44" xfId="2059"/>
    <cellStyle name="Normal 2 9 45" xfId="2060"/>
    <cellStyle name="Normal 2 9 46" xfId="2061"/>
    <cellStyle name="Normal 2 9 47" xfId="2062"/>
    <cellStyle name="Normal 2 9 48" xfId="2063"/>
    <cellStyle name="Normal 2 9 49" xfId="2064"/>
    <cellStyle name="Normal 2 9 5" xfId="2065"/>
    <cellStyle name="Normal 2 9 50" xfId="2066"/>
    <cellStyle name="Normal 2 9 51" xfId="2067"/>
    <cellStyle name="Normal 2 9 52" xfId="2068"/>
    <cellStyle name="Normal 2 9 53" xfId="2069"/>
    <cellStyle name="Normal 2 9 54" xfId="2070"/>
    <cellStyle name="Normal 2 9 55" xfId="2071"/>
    <cellStyle name="Normal 2 9 56" xfId="2072"/>
    <cellStyle name="Normal 2 9 57" xfId="2073"/>
    <cellStyle name="Normal 2 9 58" xfId="2074"/>
    <cellStyle name="Normal 2 9 59" xfId="2075"/>
    <cellStyle name="Normal 2 9 6" xfId="2076"/>
    <cellStyle name="Normal 2 9 60" xfId="2077"/>
    <cellStyle name="Normal 2 9 61" xfId="2078"/>
    <cellStyle name="Normal 2 9 62" xfId="2079"/>
    <cellStyle name="Normal 2 9 63" xfId="2080"/>
    <cellStyle name="Normal 2 9 64" xfId="2081"/>
    <cellStyle name="Normal 2 9 65" xfId="2082"/>
    <cellStyle name="Normal 2 9 66" xfId="2083"/>
    <cellStyle name="Normal 2 9 67" xfId="2084"/>
    <cellStyle name="Normal 2 9 68" xfId="2085"/>
    <cellStyle name="Normal 2 9 69" xfId="2086"/>
    <cellStyle name="Normal 2 9 7" xfId="2087"/>
    <cellStyle name="Normal 2 9 70" xfId="2088"/>
    <cellStyle name="Normal 2 9 71" xfId="2089"/>
    <cellStyle name="Normal 2 9 72" xfId="2090"/>
    <cellStyle name="Normal 2 9 73" xfId="2091"/>
    <cellStyle name="Normal 2 9 74" xfId="2092"/>
    <cellStyle name="Normal 2 9 75" xfId="2093"/>
    <cellStyle name="Normal 2 9 76" xfId="2094"/>
    <cellStyle name="Normal 2 9 77" xfId="2095"/>
    <cellStyle name="Normal 2 9 78" xfId="2096"/>
    <cellStyle name="Normal 2 9 79" xfId="2097"/>
    <cellStyle name="Normal 2 9 8" xfId="2098"/>
    <cellStyle name="Normal 2 9 80" xfId="2099"/>
    <cellStyle name="Normal 2 9 81" xfId="2100"/>
    <cellStyle name="Normal 2 9 82" xfId="2101"/>
    <cellStyle name="Normal 2 9 83" xfId="2102"/>
    <cellStyle name="Normal 2 9 9" xfId="2103"/>
    <cellStyle name="Normal 3" xfId="2104"/>
    <cellStyle name="Normál 3" xfId="2105"/>
    <cellStyle name="Normál 3 2" xfId="2106"/>
    <cellStyle name="Normál 3 2 2" xfId="2107"/>
    <cellStyle name="Normál 3 3" xfId="2108"/>
    <cellStyle name="Normál 3 3 2" xfId="2109"/>
    <cellStyle name="Normál 3 3 3" xfId="2110"/>
    <cellStyle name="Normál 3 3 4" xfId="2111"/>
    <cellStyle name="Normál 3 4" xfId="2112"/>
    <cellStyle name="Normál 3 5" xfId="2113"/>
    <cellStyle name="Normál 3 6" xfId="2114"/>
    <cellStyle name="Normal 4" xfId="2115"/>
    <cellStyle name="Normál 4" xfId="2116"/>
    <cellStyle name="Normál 4 2" xfId="2117"/>
    <cellStyle name="Normál 4 3" xfId="2118"/>
    <cellStyle name="Normál 4 4" xfId="2119"/>
    <cellStyle name="Normál 4 5" xfId="2120"/>
    <cellStyle name="Normal 5" xfId="2121"/>
    <cellStyle name="Normál 5" xfId="2122"/>
    <cellStyle name="Normál 5 2" xfId="2123"/>
    <cellStyle name="Normál 5 3" xfId="2124"/>
    <cellStyle name="Normál 5 4" xfId="2125"/>
    <cellStyle name="Normál 6" xfId="2126"/>
    <cellStyle name="Normál 6 2" xfId="2127"/>
    <cellStyle name="Normál 6 2 2" xfId="2128"/>
    <cellStyle name="Normál 6 3" xfId="2129"/>
    <cellStyle name="Normál 6 4" xfId="2130"/>
    <cellStyle name="Normál 7" xfId="2131"/>
    <cellStyle name="Normál 7 2" xfId="2132"/>
    <cellStyle name="Normál 8" xfId="2133"/>
    <cellStyle name="Normál 8 2" xfId="2134"/>
    <cellStyle name="Normál 8 2 2" xfId="2135"/>
    <cellStyle name="Normál 8 3" xfId="2136"/>
    <cellStyle name="Normál 8 4" xfId="2137"/>
    <cellStyle name="Normál 9" xfId="2138"/>
    <cellStyle name="Normál 9 2" xfId="2139"/>
    <cellStyle name="Normál 9 3" xfId="2140"/>
    <cellStyle name="Normál_Étlap 2012 30" xfId="2141"/>
    <cellStyle name="Normál_Munka1" xfId="2142"/>
    <cellStyle name="Normál_Norbi heti menű" xfId="2143"/>
    <cellStyle name="Note" xfId="2144"/>
    <cellStyle name="Note 2" xfId="2145"/>
    <cellStyle name="Note 2 2" xfId="2146"/>
    <cellStyle name="Note 2 2 2" xfId="2147"/>
    <cellStyle name="Note 2 3" xfId="2148"/>
    <cellStyle name="Note 2 3 2" xfId="2149"/>
    <cellStyle name="Note 3" xfId="2150"/>
    <cellStyle name="Note 4" xfId="2151"/>
    <cellStyle name="Note 5" xfId="2152"/>
    <cellStyle name="Output" xfId="2153"/>
    <cellStyle name="Output 2" xfId="2154"/>
    <cellStyle name="Output 3" xfId="2155"/>
    <cellStyle name="Output 4" xfId="2156"/>
    <cellStyle name="Összesen" xfId="2157"/>
    <cellStyle name="Összesen 2" xfId="2158"/>
    <cellStyle name="Összesen 2 2" xfId="2159"/>
    <cellStyle name="Összesen 2 3" xfId="2160"/>
    <cellStyle name="Összesen 3" xfId="2161"/>
    <cellStyle name="Összesen 3 2" xfId="2162"/>
    <cellStyle name="Összesen 4" xfId="2163"/>
    <cellStyle name="Currency" xfId="2164"/>
    <cellStyle name="Currency [0]" xfId="2165"/>
    <cellStyle name="Result" xfId="2166"/>
    <cellStyle name="Result 2" xfId="2167"/>
    <cellStyle name="Result2" xfId="2168"/>
    <cellStyle name="Result2 2" xfId="2169"/>
    <cellStyle name="Rossz" xfId="2170"/>
    <cellStyle name="Rossz 2" xfId="2171"/>
    <cellStyle name="Rossz 2 2" xfId="2172"/>
    <cellStyle name="Rossz 2 3" xfId="2173"/>
    <cellStyle name="Rossz 3" xfId="2174"/>
    <cellStyle name="Rossz 3 2" xfId="2175"/>
    <cellStyle name="Rossz 4" xfId="2176"/>
    <cellStyle name="Rossz 4 2" xfId="2177"/>
    <cellStyle name="Semleges" xfId="2178"/>
    <cellStyle name="Semleges 2" xfId="2179"/>
    <cellStyle name="Semleges 2 2" xfId="2180"/>
    <cellStyle name="Semleges 2 3" xfId="2181"/>
    <cellStyle name="Semleges 3" xfId="2182"/>
    <cellStyle name="Semleges 3 2" xfId="2183"/>
    <cellStyle name="Semleges 4" xfId="2184"/>
    <cellStyle name="Semleges 4 2" xfId="2185"/>
    <cellStyle name="Status" xfId="2186"/>
    <cellStyle name="Számítás" xfId="2187"/>
    <cellStyle name="Számítás 2" xfId="2188"/>
    <cellStyle name="Számítás 2 2" xfId="2189"/>
    <cellStyle name="Számítás 2 3" xfId="2190"/>
    <cellStyle name="Számítás 3" xfId="2191"/>
    <cellStyle name="Számítás 3 2" xfId="2192"/>
    <cellStyle name="Számítás 4" xfId="2193"/>
    <cellStyle name="Számítás 4 2" xfId="2194"/>
    <cellStyle name="Percent" xfId="2195"/>
    <cellStyle name="Text" xfId="2196"/>
    <cellStyle name="Title" xfId="2197"/>
    <cellStyle name="Title 2" xfId="2198"/>
    <cellStyle name="Title 3" xfId="2199"/>
    <cellStyle name="Title 4" xfId="2200"/>
    <cellStyle name="Total" xfId="2201"/>
    <cellStyle name="Total 2" xfId="2202"/>
    <cellStyle name="Total 3" xfId="2203"/>
    <cellStyle name="Total 4" xfId="2204"/>
    <cellStyle name="Warning" xfId="2205"/>
    <cellStyle name="Warning Text" xfId="2206"/>
    <cellStyle name="Warning Text 2" xfId="2207"/>
    <cellStyle name="Warning Text 3" xfId="2208"/>
    <cellStyle name="Warning Text 4" xfId="22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70</xdr:row>
      <xdr:rowOff>600075</xdr:rowOff>
    </xdr:from>
    <xdr:to>
      <xdr:col>2</xdr:col>
      <xdr:colOff>0</xdr:colOff>
      <xdr:row>71</xdr:row>
      <xdr:rowOff>9525</xdr:rowOff>
    </xdr:to>
    <xdr:sp>
      <xdr:nvSpPr>
        <xdr:cNvPr id="1" name="$D$54"/>
        <xdr:cNvSpPr>
          <a:spLocks/>
        </xdr:cNvSpPr>
      </xdr:nvSpPr>
      <xdr:spPr>
        <a:xfrm>
          <a:off x="1866900" y="733520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345 Ft</a:t>
          </a:r>
        </a:p>
      </xdr:txBody>
    </xdr:sp>
    <xdr:clientData fLocksWithSheet="0"/>
  </xdr:twoCellAnchor>
  <xdr:twoCellAnchor>
    <xdr:from>
      <xdr:col>2</xdr:col>
      <xdr:colOff>0</xdr:colOff>
      <xdr:row>70</xdr:row>
      <xdr:rowOff>600075</xdr:rowOff>
    </xdr:from>
    <xdr:to>
      <xdr:col>2</xdr:col>
      <xdr:colOff>0</xdr:colOff>
      <xdr:row>71</xdr:row>
      <xdr:rowOff>9525</xdr:rowOff>
    </xdr:to>
    <xdr:sp>
      <xdr:nvSpPr>
        <xdr:cNvPr id="2" name="$F$54"/>
        <xdr:cNvSpPr>
          <a:spLocks/>
        </xdr:cNvSpPr>
      </xdr:nvSpPr>
      <xdr:spPr>
        <a:xfrm>
          <a:off x="1866900" y="733520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325 Ft</a:t>
          </a:r>
        </a:p>
      </xdr:txBody>
    </xdr:sp>
    <xdr:clientData fLocksWithSheet="0"/>
  </xdr:twoCellAnchor>
  <xdr:twoCellAnchor>
    <xdr:from>
      <xdr:col>2</xdr:col>
      <xdr:colOff>0</xdr:colOff>
      <xdr:row>70</xdr:row>
      <xdr:rowOff>609600</xdr:rowOff>
    </xdr:from>
    <xdr:to>
      <xdr:col>2</xdr:col>
      <xdr:colOff>0</xdr:colOff>
      <xdr:row>71</xdr:row>
      <xdr:rowOff>9525</xdr:rowOff>
    </xdr:to>
    <xdr:sp>
      <xdr:nvSpPr>
        <xdr:cNvPr id="3" name="$H$54"/>
        <xdr:cNvSpPr>
          <a:spLocks/>
        </xdr:cNvSpPr>
      </xdr:nvSpPr>
      <xdr:spPr>
        <a:xfrm>
          <a:off x="1866900" y="733615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305 Ft</a:t>
          </a:r>
        </a:p>
      </xdr:txBody>
    </xdr:sp>
    <xdr:clientData fLocksWithSheet="0"/>
  </xdr:twoCellAnchor>
  <xdr:twoCellAnchor>
    <xdr:from>
      <xdr:col>4</xdr:col>
      <xdr:colOff>0</xdr:colOff>
      <xdr:row>70</xdr:row>
      <xdr:rowOff>800100</xdr:rowOff>
    </xdr:from>
    <xdr:to>
      <xdr:col>4</xdr:col>
      <xdr:colOff>0</xdr:colOff>
      <xdr:row>71</xdr:row>
      <xdr:rowOff>0</xdr:rowOff>
    </xdr:to>
    <xdr:sp>
      <xdr:nvSpPr>
        <xdr:cNvPr id="4" name="$F$48"/>
        <xdr:cNvSpPr>
          <a:spLocks/>
        </xdr:cNvSpPr>
      </xdr:nvSpPr>
      <xdr:spPr>
        <a:xfrm>
          <a:off x="4162425" y="7355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4</xdr:col>
      <xdr:colOff>28575</xdr:colOff>
      <xdr:row>71</xdr:row>
      <xdr:rowOff>9525</xdr:rowOff>
    </xdr:from>
    <xdr:to>
      <xdr:col>4</xdr:col>
      <xdr:colOff>28575</xdr:colOff>
      <xdr:row>71</xdr:row>
      <xdr:rowOff>38100</xdr:rowOff>
    </xdr:to>
    <xdr:sp>
      <xdr:nvSpPr>
        <xdr:cNvPr id="5" name="$F$47"/>
        <xdr:cNvSpPr>
          <a:spLocks/>
        </xdr:cNvSpPr>
      </xdr:nvSpPr>
      <xdr:spPr>
        <a:xfrm>
          <a:off x="4191000" y="7356157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1030 Ft</a:t>
          </a:r>
        </a:p>
      </xdr:txBody>
    </xdr:sp>
    <xdr:clientData fLocksWithSheet="0"/>
  </xdr:twoCellAnchor>
  <xdr:twoCellAnchor>
    <xdr:from>
      <xdr:col>4</xdr:col>
      <xdr:colOff>0</xdr:colOff>
      <xdr:row>71</xdr:row>
      <xdr:rowOff>19050</xdr:rowOff>
    </xdr:from>
    <xdr:to>
      <xdr:col>4</xdr:col>
      <xdr:colOff>0</xdr:colOff>
      <xdr:row>71</xdr:row>
      <xdr:rowOff>76200</xdr:rowOff>
    </xdr:to>
    <xdr:sp>
      <xdr:nvSpPr>
        <xdr:cNvPr id="6" name="$F$47"/>
        <xdr:cNvSpPr>
          <a:spLocks/>
        </xdr:cNvSpPr>
      </xdr:nvSpPr>
      <xdr:spPr>
        <a:xfrm>
          <a:off x="4162425" y="73571100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1135 Ft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13</xdr:col>
      <xdr:colOff>1266825</xdr:colOff>
      <xdr:row>1</xdr:row>
      <xdr:rowOff>19050</xdr:rowOff>
    </xdr:to>
    <xdr:pic>
      <xdr:nvPicPr>
        <xdr:cNvPr id="7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87575" cy="1733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letal.hu" TargetMode="External" /><Relationship Id="rId2" Type="http://schemas.openxmlformats.org/officeDocument/2006/relationships/hyperlink" Target="http://www.teletal.h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zoomScale="60" zoomScaleNormal="60" zoomScalePageLayoutView="0" workbookViewId="0" topLeftCell="A1">
      <selection activeCell="C104" sqref="C104"/>
    </sheetView>
  </sheetViews>
  <sheetFormatPr defaultColWidth="9.140625" defaultRowHeight="12.75"/>
  <cols>
    <col min="1" max="1" width="5.7109375" style="11" customWidth="1"/>
    <col min="2" max="2" width="22.28125" style="1" customWidth="1"/>
    <col min="3" max="3" width="26.57421875" style="1" customWidth="1"/>
    <col min="4" max="4" width="7.8515625" style="2" customWidth="1"/>
    <col min="5" max="5" width="26.57421875" style="1" customWidth="1"/>
    <col min="6" max="6" width="7.8515625" style="2" customWidth="1"/>
    <col min="7" max="7" width="26.57421875" style="1" customWidth="1"/>
    <col min="8" max="8" width="7.8515625" style="2" customWidth="1"/>
    <col min="9" max="9" width="26.57421875" style="1" customWidth="1"/>
    <col min="10" max="10" width="9.28125" style="3" customWidth="1"/>
    <col min="11" max="11" width="26.57421875" style="1" customWidth="1"/>
    <col min="12" max="12" width="7.8515625" style="3" customWidth="1"/>
    <col min="13" max="13" width="2.7109375" style="4" customWidth="1"/>
    <col min="14" max="14" width="31.421875" style="1" customWidth="1"/>
    <col min="15" max="15" width="20.8515625" style="1" customWidth="1"/>
    <col min="16" max="16" width="15.57421875" style="1" customWidth="1"/>
    <col min="17" max="17" width="36.421875" style="1" customWidth="1"/>
    <col min="18" max="18" width="17.7109375" style="1" customWidth="1"/>
    <col min="19" max="16384" width="9.140625" style="1" customWidth="1"/>
  </cols>
  <sheetData>
    <row r="1" spans="1:13" ht="135" customHeight="1" thickBot="1">
      <c r="A1" s="5"/>
      <c r="B1" s="6"/>
      <c r="C1" s="6"/>
      <c r="D1" s="7"/>
      <c r="E1" s="6"/>
      <c r="F1" s="7"/>
      <c r="G1" s="6"/>
      <c r="H1" s="7"/>
      <c r="I1" s="6"/>
      <c r="J1" s="8"/>
      <c r="K1" s="6"/>
      <c r="L1" s="8"/>
      <c r="M1" s="9"/>
    </row>
    <row r="2" spans="1:13" s="11" customFormat="1" ht="14.25" customHeight="1" thickBot="1">
      <c r="A2" s="404" t="s">
        <v>501</v>
      </c>
      <c r="B2" s="404"/>
      <c r="C2" s="405" t="s">
        <v>502</v>
      </c>
      <c r="D2" s="405"/>
      <c r="E2" s="405" t="s">
        <v>503</v>
      </c>
      <c r="F2" s="405"/>
      <c r="G2" s="405" t="s">
        <v>504</v>
      </c>
      <c r="H2" s="405"/>
      <c r="I2" s="405" t="s">
        <v>505</v>
      </c>
      <c r="J2" s="405"/>
      <c r="K2" s="405" t="s">
        <v>506</v>
      </c>
      <c r="L2" s="405"/>
      <c r="M2" s="10"/>
    </row>
    <row r="3" spans="1:13" s="11" customFormat="1" ht="130.5" customHeight="1">
      <c r="A3" s="328" t="s">
        <v>516</v>
      </c>
      <c r="B3" s="269"/>
      <c r="C3" s="268" t="s">
        <v>511</v>
      </c>
      <c r="D3" s="267">
        <f>+Árak!C2</f>
        <v>2480</v>
      </c>
      <c r="E3" s="266" t="s">
        <v>512</v>
      </c>
      <c r="F3" s="267">
        <f>+Árak!D2</f>
        <v>3575</v>
      </c>
      <c r="G3" s="268" t="s">
        <v>513</v>
      </c>
      <c r="H3" s="267">
        <f>+Árak!E2</f>
        <v>2625</v>
      </c>
      <c r="I3" s="268" t="s">
        <v>514</v>
      </c>
      <c r="J3" s="265">
        <f>+Árak!F2</f>
        <v>2475</v>
      </c>
      <c r="K3" s="266" t="s">
        <v>515</v>
      </c>
      <c r="L3" s="265">
        <f>+Árak!G2</f>
        <v>2395</v>
      </c>
      <c r="M3" s="264"/>
    </row>
    <row r="4" spans="1:13" s="11" customFormat="1" ht="45" customHeight="1">
      <c r="A4" s="12" t="s">
        <v>0</v>
      </c>
      <c r="B4" s="13" t="s">
        <v>241</v>
      </c>
      <c r="C4" s="144" t="s">
        <v>115</v>
      </c>
      <c r="D4" s="208">
        <f>+Árak!C3</f>
        <v>265</v>
      </c>
      <c r="E4" s="209" t="s">
        <v>320</v>
      </c>
      <c r="F4" s="208">
        <f>+Árak!D3</f>
        <v>265</v>
      </c>
      <c r="G4" s="144" t="s">
        <v>117</v>
      </c>
      <c r="H4" s="208">
        <f>+Árak!E3</f>
        <v>265</v>
      </c>
      <c r="I4" s="144" t="s">
        <v>116</v>
      </c>
      <c r="J4" s="145">
        <f>+Árak!F3</f>
        <v>265</v>
      </c>
      <c r="K4" s="209" t="s">
        <v>335</v>
      </c>
      <c r="L4" s="145">
        <f>+Árak!G3</f>
        <v>265</v>
      </c>
      <c r="M4" s="407"/>
    </row>
    <row r="5" spans="1:13" s="11" customFormat="1" ht="39.75" customHeight="1">
      <c r="A5" s="14" t="s">
        <v>2</v>
      </c>
      <c r="B5" s="13" t="s">
        <v>241</v>
      </c>
      <c r="C5" s="144" t="s">
        <v>118</v>
      </c>
      <c r="D5" s="208">
        <f>+Árak!C4</f>
        <v>290</v>
      </c>
      <c r="E5" s="144" t="s">
        <v>119</v>
      </c>
      <c r="F5" s="208">
        <f>+Árak!D4</f>
        <v>275</v>
      </c>
      <c r="G5" s="144" t="s">
        <v>324</v>
      </c>
      <c r="H5" s="208">
        <f>+Árak!E4</f>
        <v>305</v>
      </c>
      <c r="I5" s="144" t="s">
        <v>120</v>
      </c>
      <c r="J5" s="145">
        <f>+Árak!F4</f>
        <v>295</v>
      </c>
      <c r="K5" s="209" t="s">
        <v>336</v>
      </c>
      <c r="L5" s="145">
        <f>+Árak!G4</f>
        <v>310</v>
      </c>
      <c r="M5" s="407"/>
    </row>
    <row r="6" spans="1:14" ht="87.75" customHeight="1" thickBot="1">
      <c r="A6" s="15" t="s">
        <v>3</v>
      </c>
      <c r="B6" s="16" t="s">
        <v>4</v>
      </c>
      <c r="C6" s="144" t="s">
        <v>162</v>
      </c>
      <c r="D6" s="208">
        <f>+Árak!C5</f>
        <v>795</v>
      </c>
      <c r="E6" s="144" t="s">
        <v>264</v>
      </c>
      <c r="F6" s="208">
        <f>+Árak!D5</f>
        <v>755</v>
      </c>
      <c r="G6" s="144" t="s">
        <v>161</v>
      </c>
      <c r="H6" s="208">
        <f>+Árak!E5</f>
        <v>740</v>
      </c>
      <c r="I6" s="144" t="s">
        <v>160</v>
      </c>
      <c r="J6" s="145">
        <f>+Árak!F5</f>
        <v>775</v>
      </c>
      <c r="K6" s="144" t="s">
        <v>282</v>
      </c>
      <c r="L6" s="145">
        <f>+Árak!G5</f>
        <v>740</v>
      </c>
      <c r="M6" s="407"/>
      <c r="N6" s="11"/>
    </row>
    <row r="7" spans="1:14" ht="87" customHeight="1">
      <c r="A7" s="17" t="s">
        <v>5</v>
      </c>
      <c r="B7" s="18" t="s">
        <v>4</v>
      </c>
      <c r="C7" s="144" t="s">
        <v>163</v>
      </c>
      <c r="D7" s="208">
        <f>+Árak!C6</f>
        <v>840</v>
      </c>
      <c r="E7" s="144" t="s">
        <v>164</v>
      </c>
      <c r="F7" s="208">
        <f>+Árak!D6</f>
        <v>820</v>
      </c>
      <c r="G7" s="144" t="s">
        <v>209</v>
      </c>
      <c r="H7" s="208">
        <f>+Árak!E6</f>
        <v>770</v>
      </c>
      <c r="I7" s="144" t="s">
        <v>405</v>
      </c>
      <c r="J7" s="145">
        <f>+Árak!F6</f>
        <v>825</v>
      </c>
      <c r="K7" s="209" t="s">
        <v>283</v>
      </c>
      <c r="L7" s="145">
        <f>+Árak!G6</f>
        <v>795</v>
      </c>
      <c r="M7" s="407"/>
      <c r="N7" s="139" t="s">
        <v>156</v>
      </c>
    </row>
    <row r="8" spans="1:14" ht="78" customHeight="1">
      <c r="A8" s="17" t="s">
        <v>6</v>
      </c>
      <c r="B8" s="18" t="s">
        <v>4</v>
      </c>
      <c r="C8" s="144" t="s">
        <v>154</v>
      </c>
      <c r="D8" s="208">
        <f>+Árak!C7</f>
        <v>850</v>
      </c>
      <c r="E8" s="144" t="s">
        <v>321</v>
      </c>
      <c r="F8" s="208">
        <f>+Árak!D7</f>
        <v>840</v>
      </c>
      <c r="G8" s="144" t="s">
        <v>121</v>
      </c>
      <c r="H8" s="208">
        <f>+Árak!E7</f>
        <v>855</v>
      </c>
      <c r="I8" s="144" t="s">
        <v>265</v>
      </c>
      <c r="J8" s="145">
        <f>+Árak!F7</f>
        <v>850</v>
      </c>
      <c r="K8" s="157" t="s">
        <v>337</v>
      </c>
      <c r="L8" s="145">
        <f>+Árak!G7</f>
        <v>855</v>
      </c>
      <c r="M8" s="407"/>
      <c r="N8" s="157" t="s">
        <v>189</v>
      </c>
    </row>
    <row r="9" spans="1:13" ht="63.75" customHeight="1">
      <c r="A9" s="17" t="s">
        <v>7</v>
      </c>
      <c r="B9" s="18" t="s">
        <v>8</v>
      </c>
      <c r="C9" s="329" t="s">
        <v>517</v>
      </c>
      <c r="D9" s="208">
        <f>+Árak!C8</f>
        <v>920</v>
      </c>
      <c r="E9" s="329" t="s">
        <v>519</v>
      </c>
      <c r="F9" s="208">
        <f>+Árak!D8</f>
        <v>910</v>
      </c>
      <c r="G9" s="329" t="s">
        <v>518</v>
      </c>
      <c r="H9" s="208">
        <f>+Árak!E8</f>
        <v>975</v>
      </c>
      <c r="I9" s="329" t="s">
        <v>520</v>
      </c>
      <c r="J9" s="145">
        <f>+Árak!F8</f>
        <v>965</v>
      </c>
      <c r="K9" s="144" t="s">
        <v>521</v>
      </c>
      <c r="L9" s="145">
        <f>+Árak!G8</f>
        <v>950</v>
      </c>
      <c r="M9" s="407"/>
    </row>
    <row r="10" spans="1:13" ht="47.25" customHeight="1">
      <c r="A10" s="19" t="s">
        <v>9</v>
      </c>
      <c r="B10" s="20" t="s">
        <v>10</v>
      </c>
      <c r="C10" s="144" t="s">
        <v>260</v>
      </c>
      <c r="D10" s="208">
        <f>+Árak!C9</f>
        <v>1720</v>
      </c>
      <c r="E10" s="144" t="s">
        <v>474</v>
      </c>
      <c r="F10" s="208">
        <f>+Árak!D9</f>
        <v>1730</v>
      </c>
      <c r="G10" s="209" t="s">
        <v>325</v>
      </c>
      <c r="H10" s="208">
        <f>+Árak!E9</f>
        <v>1820</v>
      </c>
      <c r="I10" s="144" t="s">
        <v>258</v>
      </c>
      <c r="J10" s="145">
        <f>+Árak!F9</f>
        <v>1775</v>
      </c>
      <c r="K10" s="209" t="s">
        <v>475</v>
      </c>
      <c r="L10" s="145">
        <f>+Árak!G9</f>
        <v>1740</v>
      </c>
      <c r="M10" s="407"/>
    </row>
    <row r="11" spans="1:13" ht="99.75" customHeight="1">
      <c r="A11" s="21" t="s">
        <v>11</v>
      </c>
      <c r="B11" s="22" t="s">
        <v>12</v>
      </c>
      <c r="C11" s="144" t="s">
        <v>188</v>
      </c>
      <c r="D11" s="208">
        <f>+Árak!C10</f>
        <v>870</v>
      </c>
      <c r="E11" s="144" t="s">
        <v>266</v>
      </c>
      <c r="F11" s="208">
        <f>+Árak!D10</f>
        <v>775</v>
      </c>
      <c r="G11" s="144" t="s">
        <v>326</v>
      </c>
      <c r="H11" s="208">
        <f>+Árak!E10</f>
        <v>885</v>
      </c>
      <c r="I11" s="144" t="s">
        <v>165</v>
      </c>
      <c r="J11" s="145">
        <f>+Árak!F10</f>
        <v>785</v>
      </c>
      <c r="K11" s="209" t="s">
        <v>285</v>
      </c>
      <c r="L11" s="145">
        <f>+Árak!G10</f>
        <v>805</v>
      </c>
      <c r="M11" s="407"/>
    </row>
    <row r="12" spans="1:13" ht="39.75" customHeight="1">
      <c r="A12" s="23" t="s">
        <v>13</v>
      </c>
      <c r="B12" s="100" t="s">
        <v>14</v>
      </c>
      <c r="C12" s="210" t="s">
        <v>268</v>
      </c>
      <c r="D12" s="388">
        <f>+Árak!C11</f>
        <v>1735</v>
      </c>
      <c r="E12" s="144" t="s">
        <v>122</v>
      </c>
      <c r="F12" s="388">
        <f>+Árak!D11</f>
        <v>1585</v>
      </c>
      <c r="G12" s="144" t="s">
        <v>123</v>
      </c>
      <c r="H12" s="388">
        <f>+Árak!E11</f>
        <v>1560</v>
      </c>
      <c r="I12" s="144" t="s">
        <v>330</v>
      </c>
      <c r="J12" s="406">
        <f>+Árak!F11</f>
        <v>1685</v>
      </c>
      <c r="K12" s="408" t="s">
        <v>267</v>
      </c>
      <c r="L12" s="145">
        <f>+Árak!G11</f>
        <v>1670</v>
      </c>
      <c r="M12" s="407"/>
    </row>
    <row r="13" spans="1:13" ht="51.75" customHeight="1">
      <c r="A13" s="24"/>
      <c r="B13" s="101"/>
      <c r="C13" s="211" t="s">
        <v>269</v>
      </c>
      <c r="D13" s="388"/>
      <c r="E13" s="144" t="s">
        <v>15</v>
      </c>
      <c r="F13" s="388"/>
      <c r="G13" s="210" t="s">
        <v>166</v>
      </c>
      <c r="H13" s="388"/>
      <c r="I13" s="210" t="s">
        <v>331</v>
      </c>
      <c r="J13" s="406"/>
      <c r="K13" s="409"/>
      <c r="L13" s="145">
        <f>+Árak!G12</f>
        <v>0</v>
      </c>
      <c r="M13" s="407"/>
    </row>
    <row r="14" spans="1:13" ht="69" customHeight="1">
      <c r="A14" s="25"/>
      <c r="B14" s="102"/>
      <c r="C14" s="210" t="s">
        <v>270</v>
      </c>
      <c r="D14" s="208">
        <f>+Árak!C12</f>
        <v>1755</v>
      </c>
      <c r="E14" s="144" t="s">
        <v>415</v>
      </c>
      <c r="F14" s="208">
        <f>+Árak!D12</f>
        <v>1565</v>
      </c>
      <c r="G14" s="144" t="s">
        <v>124</v>
      </c>
      <c r="H14" s="208">
        <f>+Árak!E12</f>
        <v>1625</v>
      </c>
      <c r="I14" s="144" t="s">
        <v>467</v>
      </c>
      <c r="J14" s="145">
        <f>+Árak!F12</f>
        <v>1705</v>
      </c>
      <c r="K14" s="410"/>
      <c r="L14" s="172"/>
      <c r="M14" s="407"/>
    </row>
    <row r="15" spans="1:13" ht="51.75" customHeight="1">
      <c r="A15" s="23" t="s">
        <v>16</v>
      </c>
      <c r="B15" s="100" t="s">
        <v>17</v>
      </c>
      <c r="C15" s="144" t="s">
        <v>125</v>
      </c>
      <c r="D15" s="388">
        <f>+Árak!C13</f>
        <v>1585</v>
      </c>
      <c r="E15" s="144" t="s">
        <v>126</v>
      </c>
      <c r="F15" s="388">
        <f>+Árak!D13</f>
        <v>1575</v>
      </c>
      <c r="G15" s="144" t="s">
        <v>476</v>
      </c>
      <c r="H15" s="388">
        <f>+Árak!E13</f>
        <v>1580</v>
      </c>
      <c r="I15" s="144" t="s">
        <v>127</v>
      </c>
      <c r="J15" s="406">
        <f>+Árak!F13</f>
        <v>1485</v>
      </c>
      <c r="K15" s="209" t="s">
        <v>338</v>
      </c>
      <c r="L15" s="401">
        <f>+Árak!G13</f>
        <v>1495</v>
      </c>
      <c r="M15" s="407"/>
    </row>
    <row r="16" spans="1:13" ht="45" customHeight="1">
      <c r="A16" s="24"/>
      <c r="B16" s="101"/>
      <c r="C16" s="144" t="s">
        <v>168</v>
      </c>
      <c r="D16" s="388"/>
      <c r="E16" s="144" t="s">
        <v>128</v>
      </c>
      <c r="F16" s="388"/>
      <c r="G16" s="144" t="s">
        <v>477</v>
      </c>
      <c r="H16" s="388"/>
      <c r="I16" s="144" t="s">
        <v>167</v>
      </c>
      <c r="J16" s="406"/>
      <c r="K16" s="209" t="s">
        <v>339</v>
      </c>
      <c r="L16" s="402"/>
      <c r="M16" s="407"/>
    </row>
    <row r="17" spans="1:13" ht="36.75" customHeight="1">
      <c r="A17" s="25"/>
      <c r="B17" s="102"/>
      <c r="C17" s="144" t="s">
        <v>18</v>
      </c>
      <c r="D17" s="208">
        <f>+Árak!C14</f>
        <v>1595</v>
      </c>
      <c r="E17" s="144" t="s">
        <v>169</v>
      </c>
      <c r="F17" s="208">
        <f>+Árak!D14</f>
        <v>1490</v>
      </c>
      <c r="G17" s="144" t="s">
        <v>478</v>
      </c>
      <c r="H17" s="208">
        <f>+Árak!E14</f>
        <v>1585</v>
      </c>
      <c r="I17" s="144" t="s">
        <v>129</v>
      </c>
      <c r="J17" s="145">
        <f>+Árak!F14</f>
        <v>1590</v>
      </c>
      <c r="K17" s="209" t="s">
        <v>286</v>
      </c>
      <c r="L17" s="145">
        <f>+Árak!G14</f>
        <v>1605</v>
      </c>
      <c r="M17" s="407"/>
    </row>
    <row r="18" spans="1:13" ht="74.25" customHeight="1">
      <c r="A18" s="21" t="s">
        <v>19</v>
      </c>
      <c r="B18" s="22" t="s">
        <v>20</v>
      </c>
      <c r="C18" s="329" t="s">
        <v>403</v>
      </c>
      <c r="D18" s="208">
        <f>+Árak!C15</f>
        <v>1525</v>
      </c>
      <c r="E18" s="329" t="s">
        <v>522</v>
      </c>
      <c r="F18" s="208">
        <f>+Árak!D15</f>
        <v>1580</v>
      </c>
      <c r="G18" s="329" t="s">
        <v>523</v>
      </c>
      <c r="H18" s="208"/>
      <c r="I18" s="144" t="s">
        <v>259</v>
      </c>
      <c r="J18" s="145">
        <f>+Árak!F15</f>
        <v>1695</v>
      </c>
      <c r="K18" s="144" t="s">
        <v>287</v>
      </c>
      <c r="L18" s="145">
        <f>+Árak!G15</f>
        <v>1575</v>
      </c>
      <c r="M18" s="407"/>
    </row>
    <row r="19" spans="1:13" ht="86.25" customHeight="1">
      <c r="A19" s="21" t="s">
        <v>21</v>
      </c>
      <c r="B19" s="22" t="s">
        <v>22</v>
      </c>
      <c r="C19" s="144" t="s">
        <v>314</v>
      </c>
      <c r="D19" s="208">
        <f>+Árak!C16</f>
        <v>1640</v>
      </c>
      <c r="E19" s="144" t="s">
        <v>210</v>
      </c>
      <c r="F19" s="208">
        <f>+Árak!D16</f>
        <v>1630</v>
      </c>
      <c r="G19" s="144" t="s">
        <v>204</v>
      </c>
      <c r="H19" s="208">
        <f>+Árak!E16</f>
        <v>1665</v>
      </c>
      <c r="I19" s="144" t="s">
        <v>130</v>
      </c>
      <c r="J19" s="145">
        <f>+Árak!F16</f>
        <v>1680</v>
      </c>
      <c r="K19" s="144" t="s">
        <v>340</v>
      </c>
      <c r="L19" s="145">
        <f>+Árak!G16</f>
        <v>1640</v>
      </c>
      <c r="M19" s="407"/>
    </row>
    <row r="20" spans="1:13" ht="86.25" customHeight="1">
      <c r="A20" s="21" t="s">
        <v>23</v>
      </c>
      <c r="B20" s="22" t="s">
        <v>396</v>
      </c>
      <c r="C20" s="144" t="s">
        <v>397</v>
      </c>
      <c r="D20" s="208">
        <f>+Árak!C17</f>
        <v>1805</v>
      </c>
      <c r="E20" s="144" t="s">
        <v>398</v>
      </c>
      <c r="F20" s="208">
        <f>+Árak!D17</f>
        <v>1770</v>
      </c>
      <c r="G20" s="144" t="s">
        <v>399</v>
      </c>
      <c r="H20" s="208">
        <f>+Árak!E17</f>
        <v>1650</v>
      </c>
      <c r="I20" s="144" t="s">
        <v>400</v>
      </c>
      <c r="J20" s="145">
        <f>+Árak!F17</f>
        <v>1780</v>
      </c>
      <c r="K20" s="144" t="s">
        <v>401</v>
      </c>
      <c r="L20" s="145">
        <f>+Árak!G17</f>
        <v>1730</v>
      </c>
      <c r="M20" s="407"/>
    </row>
    <row r="21" spans="1:13" ht="111.75" customHeight="1">
      <c r="A21" s="21" t="s">
        <v>422</v>
      </c>
      <c r="B21" s="22" t="s">
        <v>423</v>
      </c>
      <c r="C21" s="144" t="s">
        <v>446</v>
      </c>
      <c r="D21" s="208">
        <f>+Árak!C18</f>
        <v>2065</v>
      </c>
      <c r="E21" s="144" t="s">
        <v>426</v>
      </c>
      <c r="F21" s="208">
        <f>+Árak!D18</f>
        <v>2035</v>
      </c>
      <c r="G21" s="144" t="s">
        <v>430</v>
      </c>
      <c r="H21" s="208">
        <f>+Árak!E18</f>
        <v>1995</v>
      </c>
      <c r="I21" s="144" t="s">
        <v>431</v>
      </c>
      <c r="J21" s="145">
        <f>+Árak!F18</f>
        <v>2035</v>
      </c>
      <c r="K21" s="144" t="s">
        <v>432</v>
      </c>
      <c r="L21" s="145">
        <f>+Árak!G18</f>
        <v>2025</v>
      </c>
      <c r="M21" s="407"/>
    </row>
    <row r="22" spans="1:13" ht="128.25" customHeight="1">
      <c r="A22" s="21" t="s">
        <v>24</v>
      </c>
      <c r="B22" s="22" t="s">
        <v>25</v>
      </c>
      <c r="C22" s="144" t="s">
        <v>315</v>
      </c>
      <c r="D22" s="208">
        <f>+Árak!C19</f>
        <v>1820</v>
      </c>
      <c r="E22" s="144" t="s">
        <v>479</v>
      </c>
      <c r="F22" s="208">
        <f>+Árak!D19</f>
        <v>1830</v>
      </c>
      <c r="G22" s="329" t="s">
        <v>524</v>
      </c>
      <c r="H22" s="208">
        <f>+Árak!E19</f>
        <v>1810</v>
      </c>
      <c r="I22" s="329" t="s">
        <v>525</v>
      </c>
      <c r="J22" s="145">
        <f>+Árak!F19</f>
        <v>1790</v>
      </c>
      <c r="K22" s="210" t="s">
        <v>327</v>
      </c>
      <c r="L22" s="145">
        <f>+Árak!G19</f>
        <v>1830</v>
      </c>
      <c r="M22" s="407"/>
    </row>
    <row r="23" spans="1:13" ht="102.75" customHeight="1">
      <c r="A23" s="21" t="s">
        <v>26</v>
      </c>
      <c r="B23" s="22" t="s">
        <v>25</v>
      </c>
      <c r="C23" s="329" t="s">
        <v>526</v>
      </c>
      <c r="D23" s="208">
        <f>+Árak!C20</f>
        <v>1940</v>
      </c>
      <c r="E23" s="329" t="s">
        <v>527</v>
      </c>
      <c r="F23" s="208">
        <f>+Árak!D20</f>
        <v>2995</v>
      </c>
      <c r="G23" s="329" t="s">
        <v>528</v>
      </c>
      <c r="H23" s="208">
        <f>+Árak!E20</f>
        <v>1990</v>
      </c>
      <c r="I23" s="329" t="s">
        <v>529</v>
      </c>
      <c r="J23" s="145">
        <f>+Árak!F20</f>
        <v>1930</v>
      </c>
      <c r="K23" s="330" t="s">
        <v>530</v>
      </c>
      <c r="L23" s="145">
        <f>+Árak!G20</f>
        <v>1955</v>
      </c>
      <c r="M23" s="407"/>
    </row>
    <row r="24" spans="1:13" ht="63" customHeight="1">
      <c r="A24" s="26" t="s">
        <v>27</v>
      </c>
      <c r="B24" s="35" t="s">
        <v>25</v>
      </c>
      <c r="C24" s="144" t="s">
        <v>316</v>
      </c>
      <c r="D24" s="388">
        <f>+Árak!C21</f>
        <v>1850</v>
      </c>
      <c r="E24" s="144" t="s">
        <v>131</v>
      </c>
      <c r="F24" s="388">
        <f>+Árak!D21</f>
        <v>1830</v>
      </c>
      <c r="G24" s="144" t="s">
        <v>132</v>
      </c>
      <c r="H24" s="388">
        <f>+Árak!E21</f>
        <v>1890</v>
      </c>
      <c r="I24" s="144" t="s">
        <v>332</v>
      </c>
      <c r="J24" s="406">
        <f>+Árak!F21</f>
        <v>1820</v>
      </c>
      <c r="K24" s="144" t="s">
        <v>406</v>
      </c>
      <c r="L24" s="406">
        <f>+Árak!G21</f>
        <v>1720</v>
      </c>
      <c r="M24" s="407"/>
    </row>
    <row r="25" spans="1:13" ht="59.25" customHeight="1">
      <c r="A25" s="27"/>
      <c r="B25" s="97"/>
      <c r="C25" s="212" t="s">
        <v>317</v>
      </c>
      <c r="D25" s="388"/>
      <c r="E25" s="212" t="s">
        <v>109</v>
      </c>
      <c r="F25" s="388"/>
      <c r="G25" s="212" t="s">
        <v>328</v>
      </c>
      <c r="H25" s="388"/>
      <c r="I25" s="212" t="s">
        <v>333</v>
      </c>
      <c r="J25" s="406"/>
      <c r="K25" s="212" t="s">
        <v>341</v>
      </c>
      <c r="L25" s="406"/>
      <c r="M25" s="407"/>
    </row>
    <row r="26" spans="1:13" ht="87.75" customHeight="1">
      <c r="A26" s="28"/>
      <c r="B26" s="103"/>
      <c r="C26" s="331" t="s">
        <v>531</v>
      </c>
      <c r="D26" s="208">
        <f>+Árak!C22</f>
        <v>1895</v>
      </c>
      <c r="E26" s="212" t="s">
        <v>322</v>
      </c>
      <c r="F26" s="208">
        <f>+Árak!D22</f>
        <v>1835</v>
      </c>
      <c r="G26" s="212" t="s">
        <v>329</v>
      </c>
      <c r="H26" s="208">
        <f>+Árak!E22</f>
        <v>1905</v>
      </c>
      <c r="I26" s="212" t="s">
        <v>334</v>
      </c>
      <c r="J26" s="145">
        <f>+Árak!F22</f>
        <v>1830</v>
      </c>
      <c r="K26" s="212" t="s">
        <v>342</v>
      </c>
      <c r="L26" s="145">
        <f>+Árak!G22</f>
        <v>1730</v>
      </c>
      <c r="M26" s="407"/>
    </row>
    <row r="27" spans="1:13" ht="66.75" customHeight="1">
      <c r="A27" s="26" t="s">
        <v>28</v>
      </c>
      <c r="B27" s="35" t="s">
        <v>25</v>
      </c>
      <c r="C27" s="144" t="s">
        <v>318</v>
      </c>
      <c r="D27" s="388">
        <f>+Árak!C23</f>
        <v>1910</v>
      </c>
      <c r="E27" s="144" t="s">
        <v>133</v>
      </c>
      <c r="F27" s="388">
        <f>+Árak!D23</f>
        <v>1840</v>
      </c>
      <c r="G27" s="144" t="s">
        <v>134</v>
      </c>
      <c r="H27" s="388">
        <f>+Árak!E23</f>
        <v>1860</v>
      </c>
      <c r="I27" s="144" t="s">
        <v>248</v>
      </c>
      <c r="J27" s="406">
        <f>+Árak!F23</f>
        <v>1930</v>
      </c>
      <c r="K27" s="144" t="s">
        <v>135</v>
      </c>
      <c r="L27" s="401">
        <f>+Árak!G23</f>
        <v>1875</v>
      </c>
      <c r="M27" s="407"/>
    </row>
    <row r="28" spans="1:13" ht="52.5" customHeight="1">
      <c r="A28" s="27"/>
      <c r="B28" s="97"/>
      <c r="C28" s="144" t="s">
        <v>416</v>
      </c>
      <c r="D28" s="388"/>
      <c r="E28" s="144" t="s">
        <v>136</v>
      </c>
      <c r="F28" s="388"/>
      <c r="G28" s="144" t="s">
        <v>137</v>
      </c>
      <c r="H28" s="388"/>
      <c r="I28" s="144" t="s">
        <v>271</v>
      </c>
      <c r="J28" s="406"/>
      <c r="K28" s="144" t="s">
        <v>273</v>
      </c>
      <c r="L28" s="402"/>
      <c r="M28" s="407"/>
    </row>
    <row r="29" spans="1:13" ht="52.5" customHeight="1">
      <c r="A29" s="28"/>
      <c r="B29" s="103"/>
      <c r="C29" s="144" t="s">
        <v>319</v>
      </c>
      <c r="D29" s="208">
        <f>+Árak!C24</f>
        <v>1855</v>
      </c>
      <c r="E29" s="144" t="s">
        <v>138</v>
      </c>
      <c r="F29" s="208">
        <f>+Árak!D24</f>
        <v>1850</v>
      </c>
      <c r="G29" s="144" t="s">
        <v>139</v>
      </c>
      <c r="H29" s="208">
        <f>+Árak!E24</f>
        <v>1845</v>
      </c>
      <c r="I29" s="144" t="s">
        <v>272</v>
      </c>
      <c r="J29" s="145">
        <f>+Árak!F24</f>
        <v>1950</v>
      </c>
      <c r="K29" s="144" t="s">
        <v>274</v>
      </c>
      <c r="L29" s="145">
        <f>+Árak!G24</f>
        <v>1870</v>
      </c>
      <c r="M29" s="407"/>
    </row>
    <row r="30" spans="1:13" ht="69.75" customHeight="1">
      <c r="A30" s="26" t="s">
        <v>29</v>
      </c>
      <c r="B30" s="35" t="s">
        <v>25</v>
      </c>
      <c r="C30" s="144" t="s">
        <v>275</v>
      </c>
      <c r="D30" s="388">
        <f>+Árak!C25</f>
        <v>1870</v>
      </c>
      <c r="E30" s="144" t="s">
        <v>427</v>
      </c>
      <c r="F30" s="388">
        <f>+Árak!D25</f>
        <v>1905</v>
      </c>
      <c r="G30" s="144" t="s">
        <v>140</v>
      </c>
      <c r="H30" s="388">
        <f>+Árak!E25</f>
        <v>1890</v>
      </c>
      <c r="I30" s="144" t="s">
        <v>141</v>
      </c>
      <c r="J30" s="406">
        <f>+Árak!F25</f>
        <v>1860</v>
      </c>
      <c r="K30" s="144" t="s">
        <v>142</v>
      </c>
      <c r="L30" s="403">
        <f>+Árak!G25</f>
        <v>1875</v>
      </c>
      <c r="M30" s="399"/>
    </row>
    <row r="31" spans="1:13" ht="47.25" customHeight="1">
      <c r="A31" s="27"/>
      <c r="B31" s="97"/>
      <c r="C31" s="144" t="s">
        <v>402</v>
      </c>
      <c r="D31" s="388"/>
      <c r="E31" s="144" t="s">
        <v>428</v>
      </c>
      <c r="F31" s="388"/>
      <c r="G31" s="144" t="s">
        <v>143</v>
      </c>
      <c r="H31" s="388"/>
      <c r="I31" s="210" t="s">
        <v>159</v>
      </c>
      <c r="J31" s="406"/>
      <c r="K31" s="144" t="s">
        <v>343</v>
      </c>
      <c r="L31" s="403"/>
      <c r="M31" s="399"/>
    </row>
    <row r="32" spans="1:13" ht="60" customHeight="1">
      <c r="A32" s="28"/>
      <c r="B32" s="103"/>
      <c r="C32" s="144" t="s">
        <v>276</v>
      </c>
      <c r="D32" s="208">
        <f>+Árak!C26</f>
        <v>1875</v>
      </c>
      <c r="E32" s="144" t="s">
        <v>429</v>
      </c>
      <c r="F32" s="208">
        <f>+Árak!D26</f>
        <v>1895</v>
      </c>
      <c r="G32" s="144" t="s">
        <v>146</v>
      </c>
      <c r="H32" s="208">
        <f>+Árak!E26</f>
        <v>1880</v>
      </c>
      <c r="I32" s="210" t="s">
        <v>170</v>
      </c>
      <c r="J32" s="145">
        <f>+Árak!F26</f>
        <v>1855</v>
      </c>
      <c r="K32" s="144" t="s">
        <v>344</v>
      </c>
      <c r="L32" s="145">
        <f>+Árak!G26</f>
        <v>1880</v>
      </c>
      <c r="M32" s="399"/>
    </row>
    <row r="33" spans="1:13" ht="149.25" customHeight="1">
      <c r="A33" s="21" t="s">
        <v>30</v>
      </c>
      <c r="B33" s="22" t="s">
        <v>25</v>
      </c>
      <c r="C33" s="144" t="s">
        <v>289</v>
      </c>
      <c r="D33" s="208">
        <f>+Árak!C27</f>
        <v>1870</v>
      </c>
      <c r="E33" s="144" t="s">
        <v>323</v>
      </c>
      <c r="F33" s="208">
        <f>+Árak!D27</f>
        <v>1920</v>
      </c>
      <c r="G33" s="144" t="s">
        <v>480</v>
      </c>
      <c r="H33" s="208">
        <f>+Árak!E27</f>
        <v>1860</v>
      </c>
      <c r="I33" s="144" t="s">
        <v>404</v>
      </c>
      <c r="J33" s="145">
        <f>+Árak!F27</f>
        <v>1890</v>
      </c>
      <c r="K33" s="329" t="s">
        <v>532</v>
      </c>
      <c r="L33" s="145">
        <f>+Árak!G27</f>
        <v>1835</v>
      </c>
      <c r="M33" s="399"/>
    </row>
    <row r="34" spans="1:13" ht="78" customHeight="1">
      <c r="A34" s="29" t="s">
        <v>31</v>
      </c>
      <c r="B34" s="104" t="s">
        <v>32</v>
      </c>
      <c r="C34" s="144" t="s">
        <v>144</v>
      </c>
      <c r="D34" s="388">
        <f>+Árak!C28</f>
        <v>1880</v>
      </c>
      <c r="E34" s="144" t="s">
        <v>205</v>
      </c>
      <c r="F34" s="388">
        <f>+Árak!D28</f>
        <v>2010</v>
      </c>
      <c r="G34" s="144" t="s">
        <v>152</v>
      </c>
      <c r="H34" s="388">
        <f>+Árak!E28</f>
        <v>1890</v>
      </c>
      <c r="I34" s="144" t="s">
        <v>302</v>
      </c>
      <c r="J34" s="406">
        <f>+Árak!F28</f>
        <v>2755</v>
      </c>
      <c r="K34" s="144" t="s">
        <v>345</v>
      </c>
      <c r="L34" s="406">
        <f>+Árak!G28</f>
        <v>1820</v>
      </c>
      <c r="M34" s="399"/>
    </row>
    <row r="35" spans="1:13" ht="54.75" customHeight="1">
      <c r="A35" s="30"/>
      <c r="B35" s="105"/>
      <c r="C35" s="144" t="s">
        <v>145</v>
      </c>
      <c r="D35" s="388"/>
      <c r="E35" s="144" t="s">
        <v>206</v>
      </c>
      <c r="F35" s="388"/>
      <c r="G35" s="144" t="s">
        <v>176</v>
      </c>
      <c r="H35" s="388"/>
      <c r="I35" s="144" t="s">
        <v>413</v>
      </c>
      <c r="J35" s="406"/>
      <c r="K35" s="144" t="s">
        <v>346</v>
      </c>
      <c r="L35" s="406"/>
      <c r="M35" s="399"/>
    </row>
    <row r="36" spans="1:13" ht="70.5" customHeight="1">
      <c r="A36" s="31"/>
      <c r="B36" s="106"/>
      <c r="C36" s="144" t="s">
        <v>211</v>
      </c>
      <c r="D36" s="208">
        <f>+Árak!C29</f>
        <v>1940</v>
      </c>
      <c r="E36" s="144" t="s">
        <v>207</v>
      </c>
      <c r="F36" s="208">
        <f>+Árak!D29</f>
        <v>1920</v>
      </c>
      <c r="G36" s="144" t="s">
        <v>155</v>
      </c>
      <c r="H36" s="208">
        <f>+Árak!E29</f>
        <v>2035</v>
      </c>
      <c r="I36" s="144" t="s">
        <v>414</v>
      </c>
      <c r="J36" s="145">
        <f>+Árak!F29</f>
        <v>2685</v>
      </c>
      <c r="K36" s="144" t="s">
        <v>347</v>
      </c>
      <c r="L36" s="145">
        <f>+Árak!G29</f>
        <v>1830</v>
      </c>
      <c r="M36" s="399"/>
    </row>
    <row r="37" spans="1:13" ht="126.75" customHeight="1" thickBot="1">
      <c r="A37" s="33" t="s">
        <v>34</v>
      </c>
      <c r="B37" s="116" t="str">
        <f>"Nyugdíjas menü 
5 napra "&amp;Árak!B30&amp;" Ft
"&amp;Árak!B30/5&amp;" Ft/nap"</f>
        <v>Nyugdíjas menü 
5 napra 7250 Ft
1450 Ft/nap</v>
      </c>
      <c r="C37" s="144" t="s">
        <v>348</v>
      </c>
      <c r="D37" s="208">
        <f>+Árak!C30</f>
        <v>1735</v>
      </c>
      <c r="E37" s="144" t="s">
        <v>147</v>
      </c>
      <c r="F37" s="208">
        <f>+Árak!D30</f>
        <v>1595</v>
      </c>
      <c r="G37" s="329" t="s">
        <v>533</v>
      </c>
      <c r="H37" s="208">
        <f>+Árak!E30</f>
        <v>1585</v>
      </c>
      <c r="I37" s="144" t="s">
        <v>303</v>
      </c>
      <c r="J37" s="145">
        <f>+Árak!F30</f>
        <v>1680</v>
      </c>
      <c r="K37" s="144" t="s">
        <v>359</v>
      </c>
      <c r="L37" s="145">
        <f>+Árak!G30</f>
        <v>1705</v>
      </c>
      <c r="M37" s="32"/>
    </row>
    <row r="38" spans="1:13" ht="77.25" customHeight="1" thickBot="1">
      <c r="A38" s="34" t="s">
        <v>35</v>
      </c>
      <c r="B38" s="20" t="str">
        <f>"Menü 
5 napra "&amp;Árak!B31&amp;" Ft
"&amp;Árak!B31/5&amp;" Ft/nap"</f>
        <v>Menü 
5 napra 8650 Ft
1730 Ft/nap</v>
      </c>
      <c r="C38" s="144" t="s">
        <v>349</v>
      </c>
      <c r="D38" s="208">
        <f>+Árak!C31</f>
        <v>2105</v>
      </c>
      <c r="E38" s="144" t="s">
        <v>149</v>
      </c>
      <c r="F38" s="208">
        <f>+Árak!D31</f>
        <v>1935</v>
      </c>
      <c r="G38" s="329" t="s">
        <v>533</v>
      </c>
      <c r="H38" s="208">
        <f>+Árak!E31</f>
        <v>1895</v>
      </c>
      <c r="I38" s="144" t="s">
        <v>148</v>
      </c>
      <c r="J38" s="145">
        <f>+Árak!F31</f>
        <v>1995</v>
      </c>
      <c r="K38" s="144" t="s">
        <v>417</v>
      </c>
      <c r="L38" s="145">
        <f>+Árak!G31</f>
        <v>2070</v>
      </c>
      <c r="M38" s="415" t="s">
        <v>36</v>
      </c>
    </row>
    <row r="39" spans="1:13" ht="105.75" customHeight="1" thickBot="1">
      <c r="A39" s="19" t="s">
        <v>37</v>
      </c>
      <c r="B39" s="20" t="str">
        <f>"Menü 
5 napra "&amp;Árak!B32&amp;" Ft
"&amp;Árak!B32/5&amp;" Ft/nap"</f>
        <v>Menü 
5 napra 9550 Ft
1910 Ft/nap</v>
      </c>
      <c r="C39" s="144" t="s">
        <v>350</v>
      </c>
      <c r="D39" s="208">
        <f>+Árak!C32</f>
        <v>2155</v>
      </c>
      <c r="E39" s="144" t="s">
        <v>355</v>
      </c>
      <c r="F39" s="208">
        <f>+Árak!D32</f>
        <v>2045</v>
      </c>
      <c r="G39" s="144" t="s">
        <v>153</v>
      </c>
      <c r="H39" s="208">
        <f>+Árak!E32</f>
        <v>2170</v>
      </c>
      <c r="I39" s="144" t="s">
        <v>358</v>
      </c>
      <c r="J39" s="145">
        <f>+Árak!F32</f>
        <v>2155</v>
      </c>
      <c r="K39" s="144" t="s">
        <v>360</v>
      </c>
      <c r="L39" s="145">
        <f>+Árak!G32</f>
        <v>2175</v>
      </c>
      <c r="M39" s="415"/>
    </row>
    <row r="40" spans="1:13" s="11" customFormat="1" ht="118.5" customHeight="1" thickBot="1">
      <c r="A40" s="19" t="s">
        <v>38</v>
      </c>
      <c r="B40" s="20" t="str">
        <f>"Extra menü 
5 napra "&amp;Árak!B33&amp;" Ft
"&amp;Árak!B33/5&amp;" Ft/nap"</f>
        <v>Extra menü 
5 napra 10750 Ft
2150 Ft/nap</v>
      </c>
      <c r="C40" s="144" t="s">
        <v>351</v>
      </c>
      <c r="D40" s="208">
        <f>+Árak!C33</f>
        <v>2520</v>
      </c>
      <c r="E40" s="329" t="s">
        <v>534</v>
      </c>
      <c r="F40" s="208">
        <f>+Árak!D33</f>
        <v>2760</v>
      </c>
      <c r="G40" s="329" t="s">
        <v>536</v>
      </c>
      <c r="H40" s="208">
        <f>+Árak!E33</f>
        <v>2505</v>
      </c>
      <c r="I40" s="144" t="s">
        <v>447</v>
      </c>
      <c r="J40" s="145">
        <f>+Árak!F33</f>
        <v>2475</v>
      </c>
      <c r="K40" s="144" t="s">
        <v>433</v>
      </c>
      <c r="L40" s="145">
        <f>+Árak!G33</f>
        <v>2540</v>
      </c>
      <c r="M40" s="415"/>
    </row>
    <row r="41" spans="1:13" ht="82.5" customHeight="1" thickBot="1">
      <c r="A41" s="21" t="s">
        <v>39</v>
      </c>
      <c r="B41" s="22" t="s">
        <v>40</v>
      </c>
      <c r="C41" s="144" t="s">
        <v>434</v>
      </c>
      <c r="D41" s="208">
        <f>+Árak!C34</f>
        <v>785</v>
      </c>
      <c r="E41" s="329" t="s">
        <v>540</v>
      </c>
      <c r="F41" s="208">
        <f>+Árak!D34</f>
        <v>755</v>
      </c>
      <c r="G41" s="144" t="s">
        <v>277</v>
      </c>
      <c r="H41" s="208">
        <f>+Árak!E34</f>
        <v>745</v>
      </c>
      <c r="I41" s="329" t="s">
        <v>541</v>
      </c>
      <c r="J41" s="145">
        <f>+Árak!F34</f>
        <v>735</v>
      </c>
      <c r="K41" s="329" t="s">
        <v>542</v>
      </c>
      <c r="L41" s="145">
        <f>+Árak!G34</f>
        <v>750</v>
      </c>
      <c r="M41" s="415"/>
    </row>
    <row r="42" spans="1:13" ht="40.5" customHeight="1" thickBot="1">
      <c r="A42" s="21" t="s">
        <v>295</v>
      </c>
      <c r="B42" s="22"/>
      <c r="C42" s="144" t="s">
        <v>353</v>
      </c>
      <c r="D42" s="208">
        <v>395</v>
      </c>
      <c r="E42" s="144" t="s">
        <v>435</v>
      </c>
      <c r="F42" s="208">
        <v>390</v>
      </c>
      <c r="G42" s="144" t="s">
        <v>356</v>
      </c>
      <c r="H42" s="208">
        <v>375</v>
      </c>
      <c r="I42" s="144" t="s">
        <v>362</v>
      </c>
      <c r="J42" s="145">
        <v>370</v>
      </c>
      <c r="K42" s="144" t="s">
        <v>418</v>
      </c>
      <c r="L42" s="145">
        <f>+Árak!G35</f>
        <v>705</v>
      </c>
      <c r="M42" s="415"/>
    </row>
    <row r="43" spans="1:13" ht="34.5" customHeight="1" thickBot="1">
      <c r="A43" s="21" t="s">
        <v>296</v>
      </c>
      <c r="B43" s="22" t="s">
        <v>42</v>
      </c>
      <c r="C43" s="144" t="s">
        <v>436</v>
      </c>
      <c r="D43" s="208">
        <f>+Árak!C36</f>
        <v>690</v>
      </c>
      <c r="E43" s="329" t="s">
        <v>535</v>
      </c>
      <c r="F43" s="208">
        <f>+Árak!D36</f>
        <v>680</v>
      </c>
      <c r="G43" s="144" t="s">
        <v>437</v>
      </c>
      <c r="H43" s="208">
        <f>+Árak!E36</f>
        <v>710</v>
      </c>
      <c r="I43" s="144" t="s">
        <v>448</v>
      </c>
      <c r="J43" s="145">
        <f>+Árak!F36</f>
        <v>715</v>
      </c>
      <c r="K43" s="144" t="s">
        <v>261</v>
      </c>
      <c r="L43" s="145">
        <f>+Árak!G36</f>
        <v>690</v>
      </c>
      <c r="M43" s="415"/>
    </row>
    <row r="44" spans="1:13" ht="52.5" customHeight="1" thickBot="1">
      <c r="A44" s="21" t="s">
        <v>297</v>
      </c>
      <c r="B44" s="22" t="s">
        <v>42</v>
      </c>
      <c r="C44" s="144" t="s">
        <v>354</v>
      </c>
      <c r="D44" s="208">
        <f>+Árak!C37</f>
        <v>695</v>
      </c>
      <c r="E44" s="144" t="s">
        <v>278</v>
      </c>
      <c r="F44" s="208">
        <f>+Árak!D37</f>
        <v>685</v>
      </c>
      <c r="G44" s="144" t="s">
        <v>449</v>
      </c>
      <c r="H44" s="208">
        <f>+Árak!E37</f>
        <v>705</v>
      </c>
      <c r="I44" s="144" t="s">
        <v>150</v>
      </c>
      <c r="J44" s="145">
        <f>+Árak!F37</f>
        <v>710</v>
      </c>
      <c r="K44" s="144" t="s">
        <v>364</v>
      </c>
      <c r="L44" s="145">
        <f>+Árak!G37</f>
        <v>695</v>
      </c>
      <c r="M44" s="415"/>
    </row>
    <row r="45" spans="1:13" ht="75" customHeight="1" thickBot="1">
      <c r="A45" s="21" t="s">
        <v>298</v>
      </c>
      <c r="B45" s="22" t="s">
        <v>45</v>
      </c>
      <c r="C45" s="144" t="s">
        <v>184</v>
      </c>
      <c r="D45" s="208">
        <f>+Árak!C38</f>
        <v>290</v>
      </c>
      <c r="E45" s="144" t="s">
        <v>151</v>
      </c>
      <c r="F45" s="208">
        <f>+Árak!D38</f>
        <v>445</v>
      </c>
      <c r="G45" s="144" t="s">
        <v>361</v>
      </c>
      <c r="H45" s="208">
        <f>+Árak!E38</f>
        <v>285</v>
      </c>
      <c r="I45" s="144" t="s">
        <v>110</v>
      </c>
      <c r="J45" s="145">
        <f>+Árak!F38</f>
        <v>395</v>
      </c>
      <c r="K45" s="210" t="s">
        <v>407</v>
      </c>
      <c r="L45" s="145">
        <f>+Árak!G38</f>
        <v>355</v>
      </c>
      <c r="M45" s="415"/>
    </row>
    <row r="46" spans="1:13" ht="45" customHeight="1" thickBot="1">
      <c r="A46" s="21" t="s">
        <v>299</v>
      </c>
      <c r="B46" s="22" t="s">
        <v>45</v>
      </c>
      <c r="C46" s="144" t="s">
        <v>47</v>
      </c>
      <c r="D46" s="208">
        <f>+Árak!C39</f>
        <v>265</v>
      </c>
      <c r="E46" s="144" t="s">
        <v>185</v>
      </c>
      <c r="F46" s="208">
        <f>+Árak!D39</f>
        <v>265</v>
      </c>
      <c r="G46" s="144" t="s">
        <v>186</v>
      </c>
      <c r="H46" s="208">
        <f>+Árak!E39</f>
        <v>265</v>
      </c>
      <c r="I46" s="210" t="s">
        <v>363</v>
      </c>
      <c r="J46" s="145">
        <f>+Árak!F39</f>
        <v>265</v>
      </c>
      <c r="K46" s="210" t="s">
        <v>304</v>
      </c>
      <c r="L46" s="145">
        <f>+Árak!G39</f>
        <v>265</v>
      </c>
      <c r="M46" s="415"/>
    </row>
    <row r="47" spans="1:13" ht="18" customHeight="1" thickBot="1">
      <c r="A47" s="26" t="s">
        <v>48</v>
      </c>
      <c r="B47" s="35" t="s">
        <v>49</v>
      </c>
      <c r="C47" s="144" t="s">
        <v>50</v>
      </c>
      <c r="D47" s="208">
        <f>+Árak!C40</f>
        <v>180</v>
      </c>
      <c r="E47" s="144" t="s">
        <v>50</v>
      </c>
      <c r="F47" s="208">
        <f>+Árak!D40</f>
        <v>180</v>
      </c>
      <c r="G47" s="144" t="s">
        <v>50</v>
      </c>
      <c r="H47" s="208">
        <f>+Árak!E40</f>
        <v>180</v>
      </c>
      <c r="I47" s="144" t="s">
        <v>50</v>
      </c>
      <c r="J47" s="145">
        <f>+Árak!F40</f>
        <v>180</v>
      </c>
      <c r="K47" s="144" t="s">
        <v>50</v>
      </c>
      <c r="L47" s="145">
        <f>+Árak!G40</f>
        <v>180</v>
      </c>
      <c r="M47" s="415"/>
    </row>
    <row r="48" spans="1:13" ht="18" customHeight="1" thickBot="1">
      <c r="A48" s="98"/>
      <c r="B48" s="99"/>
      <c r="C48" s="213"/>
      <c r="D48" s="146"/>
      <c r="E48" s="213"/>
      <c r="F48" s="146"/>
      <c r="G48" s="213"/>
      <c r="H48" s="146"/>
      <c r="I48" s="213"/>
      <c r="J48" s="146"/>
      <c r="K48" s="213"/>
      <c r="L48" s="146"/>
      <c r="M48" s="415"/>
    </row>
    <row r="49" spans="1:13" ht="75.75" customHeight="1" thickBot="1">
      <c r="A49" s="170" t="s">
        <v>242</v>
      </c>
      <c r="B49" s="169" t="str">
        <f>"Suliidő menü 
5 napra "&amp;Árak!B41&amp;" Ft
"&amp;Árak!B41/5&amp;" Ft/nap"</f>
        <v>Suliidő menü 
5 napra 8250 Ft
1650 Ft/nap</v>
      </c>
      <c r="C49" s="210" t="s">
        <v>290</v>
      </c>
      <c r="D49" s="214">
        <f>Árak!C41</f>
        <v>1815</v>
      </c>
      <c r="E49" s="210" t="s">
        <v>355</v>
      </c>
      <c r="F49" s="214">
        <f>Árak!D41</f>
        <v>1795</v>
      </c>
      <c r="G49" s="330" t="s">
        <v>537</v>
      </c>
      <c r="H49" s="214">
        <f>Árak!E41</f>
        <v>1875</v>
      </c>
      <c r="I49" s="210" t="s">
        <v>438</v>
      </c>
      <c r="J49" s="207">
        <f>Árak!F41</f>
        <v>1870</v>
      </c>
      <c r="K49" s="330" t="s">
        <v>539</v>
      </c>
      <c r="L49" s="145">
        <f>+Árak!G41</f>
        <v>1895</v>
      </c>
      <c r="M49" s="415"/>
    </row>
    <row r="50" spans="1:13" ht="75.75" customHeight="1" thickBot="1">
      <c r="A50" s="170" t="s">
        <v>243</v>
      </c>
      <c r="B50" s="169" t="str">
        <f>"Suliidő menü 
5 napra "&amp;Árak!B41&amp;" Ft
"&amp;Árak!B41/5&amp;" Ft/nap"</f>
        <v>Suliidő menü 
5 napra 8250 Ft
1650 Ft/nap</v>
      </c>
      <c r="C50" s="210" t="s">
        <v>352</v>
      </c>
      <c r="D50" s="214">
        <f>Árak!C42</f>
        <v>1815</v>
      </c>
      <c r="E50" s="210" t="s">
        <v>305</v>
      </c>
      <c r="F50" s="214">
        <f>Árak!D42</f>
        <v>1795</v>
      </c>
      <c r="G50" s="330" t="s">
        <v>538</v>
      </c>
      <c r="H50" s="214">
        <f>Árak!E42</f>
        <v>1875</v>
      </c>
      <c r="I50" s="210" t="s">
        <v>468</v>
      </c>
      <c r="J50" s="207">
        <f>Árak!F42</f>
        <v>1870</v>
      </c>
      <c r="K50" s="210" t="s">
        <v>357</v>
      </c>
      <c r="L50" s="145">
        <f>+Árak!G42</f>
        <v>1895</v>
      </c>
      <c r="M50" s="415"/>
    </row>
    <row r="51" spans="1:13" ht="18" customHeight="1" thickBot="1">
      <c r="A51" s="167"/>
      <c r="B51" s="168"/>
      <c r="C51" s="213"/>
      <c r="D51" s="146"/>
      <c r="E51" s="213"/>
      <c r="F51" s="146"/>
      <c r="G51" s="213"/>
      <c r="H51" s="146"/>
      <c r="I51" s="213"/>
      <c r="J51" s="146"/>
      <c r="K51" s="213"/>
      <c r="L51" s="146"/>
      <c r="M51" s="415"/>
    </row>
    <row r="52" spans="1:13" ht="83.25" customHeight="1" thickBot="1" thickTop="1">
      <c r="A52" s="140" t="s">
        <v>212</v>
      </c>
      <c r="B52" s="141" t="s">
        <v>52</v>
      </c>
      <c r="C52" s="215" t="s">
        <v>231</v>
      </c>
      <c r="D52" s="216">
        <f>+Árak!C43</f>
        <v>840</v>
      </c>
      <c r="E52" s="215" t="s">
        <v>234</v>
      </c>
      <c r="F52" s="216">
        <f>+Árak!D43</f>
        <v>985</v>
      </c>
      <c r="G52" s="215" t="s">
        <v>237</v>
      </c>
      <c r="H52" s="216">
        <f>+Árak!E43</f>
        <v>995</v>
      </c>
      <c r="I52" s="215" t="s">
        <v>459</v>
      </c>
      <c r="J52" s="217">
        <f>+Árak!F43</f>
        <v>850</v>
      </c>
      <c r="K52" s="218" t="s">
        <v>460</v>
      </c>
      <c r="L52" s="145">
        <f>+Árak!G43</f>
        <v>820</v>
      </c>
      <c r="M52" s="415"/>
    </row>
    <row r="53" spans="1:13" ht="161.25" customHeight="1" thickBot="1" thickTop="1">
      <c r="A53" s="140" t="s">
        <v>213</v>
      </c>
      <c r="B53" s="142" t="s">
        <v>25</v>
      </c>
      <c r="C53" s="215" t="s">
        <v>456</v>
      </c>
      <c r="D53" s="216">
        <f>+Árak!C44</f>
        <v>1685</v>
      </c>
      <c r="E53" s="215" t="s">
        <v>457</v>
      </c>
      <c r="F53" s="216">
        <f>+Árak!D44</f>
        <v>1850</v>
      </c>
      <c r="G53" s="215" t="s">
        <v>458</v>
      </c>
      <c r="H53" s="216">
        <f>+Árak!E44</f>
        <v>1895</v>
      </c>
      <c r="I53" s="215" t="s">
        <v>461</v>
      </c>
      <c r="J53" s="217">
        <f>+Árak!F44</f>
        <v>1805</v>
      </c>
      <c r="K53" s="219" t="s">
        <v>462</v>
      </c>
      <c r="L53" s="145">
        <f>+Árak!G44</f>
        <v>1810</v>
      </c>
      <c r="M53" s="415"/>
    </row>
    <row r="54" spans="1:13" ht="94.5" customHeight="1" thickBot="1" thickTop="1">
      <c r="A54" s="140" t="s">
        <v>214</v>
      </c>
      <c r="B54" s="142" t="s">
        <v>25</v>
      </c>
      <c r="C54" s="215" t="s">
        <v>232</v>
      </c>
      <c r="D54" s="216">
        <f>+Árak!C45</f>
        <v>1725</v>
      </c>
      <c r="E54" s="215" t="s">
        <v>235</v>
      </c>
      <c r="F54" s="216">
        <f>+Árak!D45</f>
        <v>1855</v>
      </c>
      <c r="G54" s="215" t="s">
        <v>238</v>
      </c>
      <c r="H54" s="216">
        <f>+Árak!E45</f>
        <v>1770</v>
      </c>
      <c r="I54" s="249" t="s">
        <v>454</v>
      </c>
      <c r="J54" s="217">
        <f>+Árak!F45</f>
        <v>1635</v>
      </c>
      <c r="K54" s="218" t="s">
        <v>312</v>
      </c>
      <c r="L54" s="145">
        <f>+Árak!G45</f>
        <v>1890</v>
      </c>
      <c r="M54" s="415"/>
    </row>
    <row r="55" spans="1:13" ht="119.25" customHeight="1" thickBot="1" thickTop="1">
      <c r="A55" s="140" t="s">
        <v>215</v>
      </c>
      <c r="B55" s="142" t="s">
        <v>25</v>
      </c>
      <c r="C55" s="332" t="s">
        <v>552</v>
      </c>
      <c r="D55" s="216">
        <f>+Árak!C46</f>
        <v>1875</v>
      </c>
      <c r="E55" s="215" t="s">
        <v>236</v>
      </c>
      <c r="F55" s="216">
        <f>+Árak!D46</f>
        <v>2095</v>
      </c>
      <c r="G55" s="215" t="s">
        <v>257</v>
      </c>
      <c r="H55" s="216">
        <f>+Árak!E46</f>
        <v>1820</v>
      </c>
      <c r="I55" s="215" t="s">
        <v>255</v>
      </c>
      <c r="J55" s="217">
        <f>+Árak!F46</f>
        <v>1880</v>
      </c>
      <c r="K55" s="218" t="s">
        <v>240</v>
      </c>
      <c r="L55" s="145">
        <f>+Árak!G46</f>
        <v>1810</v>
      </c>
      <c r="M55" s="415"/>
    </row>
    <row r="56" spans="1:13" ht="119.25" customHeight="1" thickBot="1" thickTop="1">
      <c r="A56" s="140" t="s">
        <v>216</v>
      </c>
      <c r="B56" s="142" t="s">
        <v>25</v>
      </c>
      <c r="C56" s="215" t="s">
        <v>256</v>
      </c>
      <c r="D56" s="216">
        <f>+Árak!C47</f>
        <v>1940</v>
      </c>
      <c r="E56" s="215" t="s">
        <v>394</v>
      </c>
      <c r="F56" s="216">
        <f>+Árak!D47</f>
        <v>1910</v>
      </c>
      <c r="G56" s="250" t="s">
        <v>455</v>
      </c>
      <c r="H56" s="216">
        <f>+Árak!E47</f>
        <v>2145</v>
      </c>
      <c r="I56" s="215" t="s">
        <v>291</v>
      </c>
      <c r="J56" s="217">
        <f>+Árak!F47</f>
        <v>1870</v>
      </c>
      <c r="K56" s="219" t="s">
        <v>279</v>
      </c>
      <c r="L56" s="145">
        <f>+Árak!G47</f>
        <v>1780</v>
      </c>
      <c r="M56" s="415"/>
    </row>
    <row r="57" spans="1:13" ht="119.25" customHeight="1" thickBot="1" thickTop="1">
      <c r="A57" s="140" t="s">
        <v>217</v>
      </c>
      <c r="B57" s="142" t="s">
        <v>25</v>
      </c>
      <c r="C57" s="215" t="s">
        <v>463</v>
      </c>
      <c r="D57" s="216">
        <f>+Árak!C48</f>
        <v>2155</v>
      </c>
      <c r="E57" s="215" t="s">
        <v>419</v>
      </c>
      <c r="F57" s="216">
        <f>+Árak!D48</f>
        <v>2035</v>
      </c>
      <c r="G57" s="215" t="s">
        <v>395</v>
      </c>
      <c r="H57" s="216">
        <f>+Árak!E48</f>
        <v>1925</v>
      </c>
      <c r="I57" s="215" t="s">
        <v>239</v>
      </c>
      <c r="J57" s="217">
        <f>+Árak!F48</f>
        <v>1940</v>
      </c>
      <c r="K57" s="218" t="s">
        <v>280</v>
      </c>
      <c r="L57" s="145">
        <f>+Árak!G48</f>
        <v>1990</v>
      </c>
      <c r="M57" s="415"/>
    </row>
    <row r="58" spans="1:13" ht="120.75" customHeight="1" thickBot="1" thickTop="1">
      <c r="A58" s="140" t="s">
        <v>218</v>
      </c>
      <c r="B58" s="142" t="str">
        <f>"Menü 
5 napra "&amp;Árak!B49&amp;" Ft/HÉT
"&amp;Árak!B49/5&amp;" Ft/nap"</f>
        <v>Menü 
5 napra 11450 Ft/HÉT
2290 Ft/nap</v>
      </c>
      <c r="C58" s="215" t="s">
        <v>313</v>
      </c>
      <c r="D58" s="216">
        <f>+Árak!C49</f>
        <v>2540</v>
      </c>
      <c r="E58" s="215" t="s">
        <v>464</v>
      </c>
      <c r="F58" s="216">
        <f>+Árak!D49</f>
        <v>2740</v>
      </c>
      <c r="G58" s="215" t="s">
        <v>465</v>
      </c>
      <c r="H58" s="216">
        <f>+Árak!E49</f>
        <v>2790</v>
      </c>
      <c r="I58" s="215" t="s">
        <v>466</v>
      </c>
      <c r="J58" s="217">
        <f>+Árak!F49</f>
        <v>2615</v>
      </c>
      <c r="K58" s="333" t="s">
        <v>554</v>
      </c>
      <c r="L58" s="145">
        <f>+Árak!G49</f>
        <v>2555</v>
      </c>
      <c r="M58" s="415"/>
    </row>
    <row r="59" spans="1:13" ht="57" customHeight="1" thickBot="1">
      <c r="A59" s="140" t="s">
        <v>219</v>
      </c>
      <c r="B59" s="143" t="s">
        <v>40</v>
      </c>
      <c r="C59" s="215" t="s">
        <v>233</v>
      </c>
      <c r="D59" s="216">
        <f>+Árak!C50</f>
        <v>915</v>
      </c>
      <c r="E59" s="215" t="s">
        <v>440</v>
      </c>
      <c r="F59" s="216">
        <f>+Árak!D50</f>
        <v>875</v>
      </c>
      <c r="G59" s="251" t="s">
        <v>453</v>
      </c>
      <c r="H59" s="216">
        <f>+Árak!E50</f>
        <v>915</v>
      </c>
      <c r="I59" s="215" t="s">
        <v>439</v>
      </c>
      <c r="J59" s="217">
        <f>+Árak!F50</f>
        <v>895</v>
      </c>
      <c r="K59" s="332" t="s">
        <v>553</v>
      </c>
      <c r="L59" s="145">
        <f>+Árak!G50</f>
        <v>870</v>
      </c>
      <c r="M59" s="415"/>
    </row>
    <row r="60" spans="2:13" ht="14.25" customHeight="1" thickBot="1">
      <c r="B60" s="11"/>
      <c r="C60" s="147"/>
      <c r="D60" s="36"/>
      <c r="E60" s="147"/>
      <c r="F60" s="36"/>
      <c r="G60" s="147"/>
      <c r="H60" s="36"/>
      <c r="I60" s="147"/>
      <c r="J60" s="37"/>
      <c r="K60" s="147"/>
      <c r="L60" s="37"/>
      <c r="M60" s="415"/>
    </row>
    <row r="61" spans="1:13" ht="135.75" customHeight="1" thickBot="1">
      <c r="A61" s="107" t="s">
        <v>510</v>
      </c>
      <c r="B61" s="114"/>
      <c r="C61" s="329" t="s">
        <v>543</v>
      </c>
      <c r="D61" s="208">
        <f>+Árak!C51</f>
        <v>505</v>
      </c>
      <c r="E61" s="329" t="s">
        <v>544</v>
      </c>
      <c r="F61" s="208">
        <f>+Árak!D51</f>
        <v>510</v>
      </c>
      <c r="G61" s="329" t="s">
        <v>545</v>
      </c>
      <c r="H61" s="208">
        <f>+Árak!E51</f>
        <v>505</v>
      </c>
      <c r="I61" s="329" t="s">
        <v>546</v>
      </c>
      <c r="J61" s="145">
        <f>+Árak!F51</f>
        <v>510</v>
      </c>
      <c r="K61" s="329" t="s">
        <v>547</v>
      </c>
      <c r="L61" s="145">
        <f>+Árak!G51</f>
        <v>515</v>
      </c>
      <c r="M61" s="204"/>
    </row>
    <row r="62" spans="1:13" ht="135.75" customHeight="1" thickBot="1">
      <c r="A62" s="107" t="s">
        <v>424</v>
      </c>
      <c r="B62" s="114" t="s">
        <v>423</v>
      </c>
      <c r="C62" s="144" t="s">
        <v>446</v>
      </c>
      <c r="D62" s="208">
        <f>+Árak!C52</f>
        <v>2085</v>
      </c>
      <c r="E62" s="144" t="s">
        <v>441</v>
      </c>
      <c r="F62" s="208">
        <f>+Árak!D52</f>
        <v>2055</v>
      </c>
      <c r="G62" s="144" t="s">
        <v>442</v>
      </c>
      <c r="H62" s="208">
        <f>+Árak!E52</f>
        <v>2015</v>
      </c>
      <c r="I62" s="144" t="s">
        <v>443</v>
      </c>
      <c r="J62" s="145">
        <f>+Árak!F52</f>
        <v>2055</v>
      </c>
      <c r="K62" s="144" t="s">
        <v>444</v>
      </c>
      <c r="L62" s="145">
        <f>+Árak!G52</f>
        <v>2085</v>
      </c>
      <c r="M62" s="204"/>
    </row>
    <row r="63" spans="1:13" ht="135.75" customHeight="1">
      <c r="A63" s="107" t="s">
        <v>57</v>
      </c>
      <c r="B63" s="114" t="s">
        <v>58</v>
      </c>
      <c r="C63" s="144" t="s">
        <v>177</v>
      </c>
      <c r="D63" s="208">
        <f>+Árak!C53</f>
        <v>1930</v>
      </c>
      <c r="E63" s="144" t="s">
        <v>306</v>
      </c>
      <c r="F63" s="208">
        <f>+Árak!D53</f>
        <v>1860</v>
      </c>
      <c r="G63" s="223" t="s">
        <v>450</v>
      </c>
      <c r="H63" s="208">
        <f>+Árak!E53</f>
        <v>2105</v>
      </c>
      <c r="I63" s="144" t="s">
        <v>178</v>
      </c>
      <c r="J63" s="145">
        <f>+Árak!F53</f>
        <v>1875</v>
      </c>
      <c r="K63" s="144" t="s">
        <v>365</v>
      </c>
      <c r="L63" s="145">
        <f>+Árak!G53</f>
        <v>1850</v>
      </c>
      <c r="M63" s="424" t="s">
        <v>61</v>
      </c>
    </row>
    <row r="64" spans="1:13" ht="106.5" customHeight="1">
      <c r="A64" s="108" t="s">
        <v>59</v>
      </c>
      <c r="B64" s="114" t="s">
        <v>60</v>
      </c>
      <c r="C64" s="144" t="s">
        <v>366</v>
      </c>
      <c r="D64" s="208">
        <f>+Árak!C54</f>
        <v>1550</v>
      </c>
      <c r="E64" s="144" t="s">
        <v>208</v>
      </c>
      <c r="F64" s="208">
        <f>+Árak!D54</f>
        <v>1405</v>
      </c>
      <c r="G64" s="144" t="s">
        <v>179</v>
      </c>
      <c r="H64" s="208">
        <f>+Árak!E54</f>
        <v>1470</v>
      </c>
      <c r="I64" s="144" t="s">
        <v>171</v>
      </c>
      <c r="J64" s="145">
        <f>+Árak!F54</f>
        <v>1455</v>
      </c>
      <c r="K64" s="144" t="s">
        <v>292</v>
      </c>
      <c r="L64" s="145">
        <f>+Árak!G54</f>
        <v>1430</v>
      </c>
      <c r="M64" s="425"/>
    </row>
    <row r="65" spans="1:13" ht="119.25" customHeight="1">
      <c r="A65" s="109" t="s">
        <v>62</v>
      </c>
      <c r="B65" s="114" t="s">
        <v>63</v>
      </c>
      <c r="C65" s="144" t="s">
        <v>172</v>
      </c>
      <c r="D65" s="208">
        <f>+Árak!C55</f>
        <v>1835</v>
      </c>
      <c r="E65" s="144" t="s">
        <v>180</v>
      </c>
      <c r="F65" s="208">
        <f>+Árak!D55</f>
        <v>1850</v>
      </c>
      <c r="G65" s="144" t="s">
        <v>262</v>
      </c>
      <c r="H65" s="208">
        <f>+Árak!E55</f>
        <v>1805</v>
      </c>
      <c r="I65" s="144" t="s">
        <v>367</v>
      </c>
      <c r="J65" s="145">
        <f>+Árak!F55</f>
        <v>1855</v>
      </c>
      <c r="K65" s="144" t="s">
        <v>368</v>
      </c>
      <c r="L65" s="145">
        <f>+Árak!G55</f>
        <v>1865</v>
      </c>
      <c r="M65" s="425"/>
    </row>
    <row r="66" spans="1:13" ht="128.25" customHeight="1">
      <c r="A66" s="108" t="s">
        <v>64</v>
      </c>
      <c r="B66" s="114" t="s">
        <v>65</v>
      </c>
      <c r="C66" s="144" t="s">
        <v>183</v>
      </c>
      <c r="D66" s="208">
        <f>+Árak!C56</f>
        <v>1880</v>
      </c>
      <c r="E66" s="144" t="s">
        <v>173</v>
      </c>
      <c r="F66" s="208">
        <f>+Árak!D56</f>
        <v>1890</v>
      </c>
      <c r="G66" s="144" t="s">
        <v>408</v>
      </c>
      <c r="H66" s="208">
        <f>+Árak!E56</f>
        <v>1835</v>
      </c>
      <c r="I66" s="144" t="s">
        <v>369</v>
      </c>
      <c r="J66" s="145">
        <f>+Árak!F56</f>
        <v>2020</v>
      </c>
      <c r="K66" s="144" t="s">
        <v>370</v>
      </c>
      <c r="L66" s="145">
        <f>+Árak!G56</f>
        <v>1875</v>
      </c>
      <c r="M66" s="425"/>
    </row>
    <row r="67" spans="1:13" ht="103.5" customHeight="1">
      <c r="A67" s="110" t="s">
        <v>66</v>
      </c>
      <c r="B67" s="115" t="str">
        <f>"Office menü 
5 napra "&amp;Árak!B57&amp;" Ft
"&amp;Árak!B57/5&amp;" Ft/nap"</f>
        <v>Office menü 
5 napra 10150 Ft
2030 Ft/nap</v>
      </c>
      <c r="C67" s="144" t="s">
        <v>174</v>
      </c>
      <c r="D67" s="208">
        <f>+Árak!C57</f>
        <v>2335</v>
      </c>
      <c r="E67" s="144" t="s">
        <v>293</v>
      </c>
      <c r="F67" s="208">
        <f>+Árak!D57</f>
        <v>2065</v>
      </c>
      <c r="G67" s="329" t="s">
        <v>548</v>
      </c>
      <c r="H67" s="208">
        <f>+Árak!E57</f>
        <v>2250</v>
      </c>
      <c r="I67" s="144" t="s">
        <v>371</v>
      </c>
      <c r="J67" s="145">
        <f>+Árak!F57</f>
        <v>2395</v>
      </c>
      <c r="K67" s="144" t="s">
        <v>372</v>
      </c>
      <c r="L67" s="145">
        <f>+Árak!G57</f>
        <v>2305</v>
      </c>
      <c r="M67" s="425"/>
    </row>
    <row r="68" spans="1:13" ht="129" customHeight="1">
      <c r="A68" s="111" t="s">
        <v>67</v>
      </c>
      <c r="B68" s="114" t="s">
        <v>68</v>
      </c>
      <c r="C68" s="144" t="s">
        <v>187</v>
      </c>
      <c r="D68" s="208">
        <f>+Árak!C58</f>
        <v>1805</v>
      </c>
      <c r="E68" s="144" t="s">
        <v>373</v>
      </c>
      <c r="F68" s="208">
        <f>+Árak!D58</f>
        <v>1840</v>
      </c>
      <c r="G68" s="144" t="s">
        <v>175</v>
      </c>
      <c r="H68" s="208">
        <f>+Árak!E58</f>
        <v>1830</v>
      </c>
      <c r="I68" s="144" t="s">
        <v>181</v>
      </c>
      <c r="J68" s="145">
        <f>+Árak!F58</f>
        <v>1790</v>
      </c>
      <c r="K68" s="144" t="s">
        <v>263</v>
      </c>
      <c r="L68" s="145">
        <f>+Árak!G58</f>
        <v>1770</v>
      </c>
      <c r="M68" s="425"/>
    </row>
    <row r="69" spans="1:13" ht="116.25" customHeight="1">
      <c r="A69" s="112" t="s">
        <v>69</v>
      </c>
      <c r="B69" s="114" t="s">
        <v>70</v>
      </c>
      <c r="C69" s="144" t="s">
        <v>182</v>
      </c>
      <c r="D69" s="208">
        <f>+Árak!C59</f>
        <v>1830</v>
      </c>
      <c r="E69" s="144" t="s">
        <v>445</v>
      </c>
      <c r="F69" s="208">
        <f>+Árak!D59</f>
        <v>1670</v>
      </c>
      <c r="G69" s="144" t="s">
        <v>374</v>
      </c>
      <c r="H69" s="208">
        <f>+Árak!E59</f>
        <v>1630</v>
      </c>
      <c r="I69" s="210" t="s">
        <v>375</v>
      </c>
      <c r="J69" s="145">
        <f>+Árak!F59</f>
        <v>1695</v>
      </c>
      <c r="K69" s="144" t="s">
        <v>481</v>
      </c>
      <c r="L69" s="145">
        <f>+Árak!G59</f>
        <v>1805</v>
      </c>
      <c r="M69" s="425"/>
    </row>
    <row r="70" spans="1:13" ht="143.25" customHeight="1">
      <c r="A70" s="112" t="s">
        <v>71</v>
      </c>
      <c r="B70" s="114" t="s">
        <v>72</v>
      </c>
      <c r="C70" s="144" t="s">
        <v>482</v>
      </c>
      <c r="D70" s="208">
        <f>+Árak!C60</f>
        <v>1790</v>
      </c>
      <c r="E70" s="144" t="s">
        <v>376</v>
      </c>
      <c r="F70" s="208">
        <f>+Árak!D60</f>
        <v>1905</v>
      </c>
      <c r="G70" s="144" t="s">
        <v>377</v>
      </c>
      <c r="H70" s="208">
        <f>+Árak!E60</f>
        <v>1845</v>
      </c>
      <c r="I70" s="144" t="s">
        <v>307</v>
      </c>
      <c r="J70" s="145">
        <f>+Árak!F60</f>
        <v>1850</v>
      </c>
      <c r="K70" s="210" t="s">
        <v>288</v>
      </c>
      <c r="L70" s="145">
        <f>+Árak!G60</f>
        <v>1860</v>
      </c>
      <c r="M70" s="425"/>
    </row>
    <row r="71" spans="1:16" ht="63" customHeight="1">
      <c r="A71" s="112" t="s">
        <v>73</v>
      </c>
      <c r="B71" s="114" t="s">
        <v>75</v>
      </c>
      <c r="C71" s="144" t="s">
        <v>469</v>
      </c>
      <c r="D71" s="208">
        <f>+Árak!C61</f>
        <v>790</v>
      </c>
      <c r="E71" s="144" t="s">
        <v>470</v>
      </c>
      <c r="F71" s="208">
        <f>+Árak!D61</f>
        <v>840</v>
      </c>
      <c r="G71" s="329" t="s">
        <v>549</v>
      </c>
      <c r="H71" s="208">
        <f>+Árak!E61</f>
        <v>850</v>
      </c>
      <c r="I71" s="144" t="s">
        <v>378</v>
      </c>
      <c r="J71" s="145">
        <f>+Árak!F61</f>
        <v>775</v>
      </c>
      <c r="K71" s="144" t="s">
        <v>451</v>
      </c>
      <c r="L71" s="145">
        <f>+Árak!G61</f>
        <v>770</v>
      </c>
      <c r="M71" s="425"/>
      <c r="P71" s="38"/>
    </row>
    <row r="72" spans="1:16" ht="27" customHeight="1" thickBot="1">
      <c r="A72" s="113" t="s">
        <v>157</v>
      </c>
      <c r="B72" s="114" t="s">
        <v>158</v>
      </c>
      <c r="C72" s="144" t="s">
        <v>158</v>
      </c>
      <c r="D72" s="148">
        <f>+Árak!C63</f>
        <v>255</v>
      </c>
      <c r="E72" s="220" t="s">
        <v>158</v>
      </c>
      <c r="F72" s="148">
        <f>+Árak!D63</f>
        <v>255</v>
      </c>
      <c r="G72" s="221" t="s">
        <v>158</v>
      </c>
      <c r="H72" s="148">
        <f>+Árak!E63</f>
        <v>255</v>
      </c>
      <c r="I72" s="221" t="s">
        <v>158</v>
      </c>
      <c r="J72" s="222">
        <f>+Árak!F63</f>
        <v>255</v>
      </c>
      <c r="K72" s="220" t="s">
        <v>294</v>
      </c>
      <c r="L72" s="173">
        <f>+Árak!G63</f>
        <v>255</v>
      </c>
      <c r="M72" s="426"/>
      <c r="P72" s="38"/>
    </row>
    <row r="73" spans="1:16" ht="27" customHeight="1" thickBot="1">
      <c r="A73" s="39"/>
      <c r="B73" s="39"/>
      <c r="C73" s="39"/>
      <c r="D73" s="36"/>
      <c r="E73" s="39"/>
      <c r="F73" s="36"/>
      <c r="G73" s="147"/>
      <c r="H73" s="36"/>
      <c r="I73" s="147"/>
      <c r="J73" s="37"/>
      <c r="K73" s="147"/>
      <c r="L73" s="37"/>
      <c r="M73" s="153"/>
      <c r="P73" s="38"/>
    </row>
    <row r="74" spans="1:17" ht="21" customHeight="1" thickBot="1">
      <c r="A74" s="39"/>
      <c r="C74" s="39"/>
      <c r="D74" s="36"/>
      <c r="E74" s="386" t="str">
        <f>+C2</f>
        <v>04.22. Hétfő</v>
      </c>
      <c r="F74" s="387"/>
      <c r="G74" s="386" t="str">
        <f>+E2</f>
        <v>04.23.. Kedd</v>
      </c>
      <c r="H74" s="387"/>
      <c r="I74" s="386" t="str">
        <f>+G2</f>
        <v>04.24.. Szerda</v>
      </c>
      <c r="J74" s="387"/>
      <c r="K74" s="386" t="str">
        <f>+I2</f>
        <v>04.25. Csütörtök</v>
      </c>
      <c r="L74" s="387"/>
      <c r="M74" s="386" t="str">
        <f>+K2</f>
        <v>04.26. Péntek </v>
      </c>
      <c r="N74" s="387"/>
      <c r="O74" s="386" t="s">
        <v>507</v>
      </c>
      <c r="P74" s="387"/>
      <c r="Q74" s="201" t="s">
        <v>508</v>
      </c>
    </row>
    <row r="75" spans="1:17" ht="101.25" customHeight="1">
      <c r="A75" s="390" t="s">
        <v>74</v>
      </c>
      <c r="B75" s="390" t="str">
        <f>"SPEED menü 
"&amp;Árak!B62&amp;" Ft/hét
"&amp;Árak!C62&amp;" Ft/nap"</f>
        <v>SPEED menü 
23240 Ft/hét
3320 Ft/nap</v>
      </c>
      <c r="C75" s="40" t="s">
        <v>77</v>
      </c>
      <c r="D75" s="41"/>
      <c r="E75" s="414" t="s">
        <v>260</v>
      </c>
      <c r="F75" s="400"/>
      <c r="G75" s="400" t="s">
        <v>381</v>
      </c>
      <c r="H75" s="400"/>
      <c r="I75" s="400" t="s">
        <v>409</v>
      </c>
      <c r="J75" s="400"/>
      <c r="K75" s="400" t="s">
        <v>311</v>
      </c>
      <c r="L75" s="400"/>
      <c r="M75" s="419" t="s">
        <v>387</v>
      </c>
      <c r="N75" s="420"/>
      <c r="O75" s="419" t="s">
        <v>389</v>
      </c>
      <c r="P75" s="423"/>
      <c r="Q75" s="202" t="s">
        <v>392</v>
      </c>
    </row>
    <row r="76" spans="1:17" ht="71.25" customHeight="1">
      <c r="A76" s="391"/>
      <c r="B76" s="391"/>
      <c r="C76" s="42" t="s">
        <v>78</v>
      </c>
      <c r="D76" s="43"/>
      <c r="E76" s="413" t="s">
        <v>379</v>
      </c>
      <c r="F76" s="385"/>
      <c r="G76" s="385" t="s">
        <v>382</v>
      </c>
      <c r="H76" s="385"/>
      <c r="I76" s="385" t="s">
        <v>383</v>
      </c>
      <c r="J76" s="385"/>
      <c r="K76" s="385" t="s">
        <v>385</v>
      </c>
      <c r="L76" s="385"/>
      <c r="M76" s="395" t="s">
        <v>388</v>
      </c>
      <c r="N76" s="396"/>
      <c r="O76" s="395" t="s">
        <v>390</v>
      </c>
      <c r="P76" s="418"/>
      <c r="Q76" s="202" t="s">
        <v>284</v>
      </c>
    </row>
    <row r="77" spans="1:17" ht="45.75" customHeight="1">
      <c r="A77" s="391"/>
      <c r="B77" s="391"/>
      <c r="C77" s="42" t="s">
        <v>79</v>
      </c>
      <c r="D77" s="43"/>
      <c r="E77" s="397" t="s">
        <v>256</v>
      </c>
      <c r="F77" s="398"/>
      <c r="G77" s="398" t="s">
        <v>550</v>
      </c>
      <c r="H77" s="398"/>
      <c r="I77" s="385" t="s">
        <v>384</v>
      </c>
      <c r="J77" s="385"/>
      <c r="K77" s="385" t="s">
        <v>181</v>
      </c>
      <c r="L77" s="385"/>
      <c r="M77" s="395" t="s">
        <v>281</v>
      </c>
      <c r="N77" s="396"/>
      <c r="O77" s="421" t="s">
        <v>551</v>
      </c>
      <c r="P77" s="422"/>
      <c r="Q77" s="202" t="s">
        <v>310</v>
      </c>
    </row>
    <row r="78" spans="1:17" ht="52.5" customHeight="1" thickBot="1">
      <c r="A78" s="392"/>
      <c r="B78" s="392"/>
      <c r="C78" s="44" t="s">
        <v>1</v>
      </c>
      <c r="D78" s="45"/>
      <c r="E78" s="411" t="s">
        <v>380</v>
      </c>
      <c r="F78" s="412"/>
      <c r="G78" s="368" t="s">
        <v>308</v>
      </c>
      <c r="H78" s="369"/>
      <c r="I78" s="412" t="s">
        <v>175</v>
      </c>
      <c r="J78" s="412"/>
      <c r="K78" s="412" t="s">
        <v>309</v>
      </c>
      <c r="L78" s="412"/>
      <c r="M78" s="393" t="s">
        <v>420</v>
      </c>
      <c r="N78" s="394"/>
      <c r="O78" s="416" t="s">
        <v>391</v>
      </c>
      <c r="P78" s="417"/>
      <c r="Q78" s="203" t="s">
        <v>393</v>
      </c>
    </row>
    <row r="79" spans="1:17" ht="52.5" customHeight="1">
      <c r="A79" s="193"/>
      <c r="B79" s="194"/>
      <c r="C79" s="195"/>
      <c r="D79" s="196"/>
      <c r="E79" s="365" t="s">
        <v>469</v>
      </c>
      <c r="F79" s="366"/>
      <c r="G79" s="365" t="s">
        <v>470</v>
      </c>
      <c r="H79" s="366"/>
      <c r="I79" s="367" t="s">
        <v>549</v>
      </c>
      <c r="J79" s="366"/>
      <c r="K79" s="368" t="s">
        <v>386</v>
      </c>
      <c r="L79" s="369"/>
      <c r="M79" s="365" t="s">
        <v>451</v>
      </c>
      <c r="N79" s="366"/>
      <c r="O79" s="370" t="s">
        <v>421</v>
      </c>
      <c r="P79" s="371"/>
      <c r="Q79" s="252" t="s">
        <v>452</v>
      </c>
    </row>
    <row r="80" spans="1:18" ht="13.5" customHeight="1">
      <c r="A80" s="46"/>
      <c r="C80" s="39"/>
      <c r="D80" s="36"/>
      <c r="E80" s="39"/>
      <c r="F80" s="36"/>
      <c r="G80" s="39"/>
      <c r="H80" s="36"/>
      <c r="I80" s="39"/>
      <c r="J80" s="37"/>
      <c r="K80" s="39"/>
      <c r="L80" s="37"/>
      <c r="P80" s="38"/>
      <c r="R80" s="47"/>
    </row>
    <row r="81" spans="1:18" ht="21" customHeight="1" hidden="1" thickBot="1">
      <c r="A81" s="39"/>
      <c r="C81" s="39"/>
      <c r="D81" s="36"/>
      <c r="E81" s="383" t="s">
        <v>249</v>
      </c>
      <c r="F81" s="384"/>
      <c r="G81" s="383" t="s">
        <v>250</v>
      </c>
      <c r="H81" s="384"/>
      <c r="I81" s="383" t="s">
        <v>251</v>
      </c>
      <c r="J81" s="384"/>
      <c r="K81" s="383" t="s">
        <v>252</v>
      </c>
      <c r="L81" s="384"/>
      <c r="M81" s="383" t="s">
        <v>253</v>
      </c>
      <c r="N81" s="384"/>
      <c r="O81" s="389" t="s">
        <v>254</v>
      </c>
      <c r="P81" s="389"/>
      <c r="Q81" s="177"/>
      <c r="R81" s="47"/>
    </row>
    <row r="82" spans="1:18" ht="56.25" customHeight="1" hidden="1">
      <c r="A82" s="178" t="s">
        <v>246</v>
      </c>
      <c r="B82" s="177" t="s">
        <v>247</v>
      </c>
      <c r="C82" s="179" t="s">
        <v>77</v>
      </c>
      <c r="D82" s="180"/>
      <c r="E82" s="376"/>
      <c r="F82" s="376"/>
      <c r="G82" s="376"/>
      <c r="H82" s="376"/>
      <c r="I82" s="377"/>
      <c r="J82" s="377"/>
      <c r="K82" s="376"/>
      <c r="L82" s="376"/>
      <c r="M82" s="375"/>
      <c r="N82" s="375"/>
      <c r="O82" s="376"/>
      <c r="P82" s="376"/>
      <c r="Q82" s="192"/>
      <c r="R82" s="47"/>
    </row>
    <row r="83" spans="1:18" ht="45" customHeight="1" hidden="1" thickBot="1">
      <c r="A83" s="181"/>
      <c r="B83" s="182"/>
      <c r="C83" s="183" t="s">
        <v>78</v>
      </c>
      <c r="D83" s="184"/>
      <c r="E83" s="377"/>
      <c r="F83" s="378"/>
      <c r="G83" s="376"/>
      <c r="H83" s="376"/>
      <c r="I83" s="372"/>
      <c r="J83" s="372"/>
      <c r="K83" s="376"/>
      <c r="L83" s="376"/>
      <c r="M83" s="375"/>
      <c r="N83" s="375"/>
      <c r="O83" s="375"/>
      <c r="P83" s="375"/>
      <c r="Q83" s="192"/>
      <c r="R83" s="47"/>
    </row>
    <row r="84" spans="1:18" ht="59.25" customHeight="1" hidden="1" thickBot="1" thickTop="1">
      <c r="A84" s="181"/>
      <c r="B84" s="182"/>
      <c r="C84" s="183" t="s">
        <v>79</v>
      </c>
      <c r="D84" s="184"/>
      <c r="E84" s="376"/>
      <c r="F84" s="376"/>
      <c r="G84" s="376"/>
      <c r="H84" s="376"/>
      <c r="I84" s="373"/>
      <c r="J84" s="374"/>
      <c r="K84" s="375"/>
      <c r="L84" s="375"/>
      <c r="M84" s="379"/>
      <c r="N84" s="380"/>
      <c r="O84" s="381"/>
      <c r="P84" s="382"/>
      <c r="Q84" s="192"/>
      <c r="R84" s="47"/>
    </row>
    <row r="85" spans="1:18" ht="59.25" customHeight="1" hidden="1" thickBot="1" thickTop="1">
      <c r="A85" s="185"/>
      <c r="B85" s="186"/>
      <c r="C85" s="187" t="s">
        <v>1</v>
      </c>
      <c r="D85" s="188"/>
      <c r="E85" s="372"/>
      <c r="F85" s="372"/>
      <c r="G85" s="373"/>
      <c r="H85" s="374"/>
      <c r="I85" s="375"/>
      <c r="J85" s="375"/>
      <c r="K85" s="376"/>
      <c r="L85" s="376"/>
      <c r="M85" s="375"/>
      <c r="N85" s="375"/>
      <c r="O85" s="375"/>
      <c r="P85" s="375"/>
      <c r="Q85" s="192"/>
      <c r="R85" s="47"/>
    </row>
    <row r="86" spans="1:18" ht="29.25" customHeight="1" thickBot="1">
      <c r="A86" s="46"/>
      <c r="C86" s="39"/>
      <c r="D86" s="36"/>
      <c r="E86" s="39"/>
      <c r="F86" s="36"/>
      <c r="G86" s="39"/>
      <c r="H86" s="36"/>
      <c r="I86" s="39"/>
      <c r="J86" s="37"/>
      <c r="K86" s="39"/>
      <c r="L86" s="37"/>
      <c r="R86" s="47"/>
    </row>
    <row r="87" spans="1:18" ht="25.5" customHeight="1" thickBot="1">
      <c r="A87" s="163"/>
      <c r="B87" s="164"/>
      <c r="C87" s="430" t="str">
        <f>C2</f>
        <v>04.22. Hétfő</v>
      </c>
      <c r="D87" s="431"/>
      <c r="E87" s="430" t="str">
        <f>E2</f>
        <v>04.23.. Kedd</v>
      </c>
      <c r="F87" s="431"/>
      <c r="G87" s="430" t="str">
        <f>G2</f>
        <v>04.24.. Szerda</v>
      </c>
      <c r="H87" s="431"/>
      <c r="I87" s="430" t="str">
        <f>I2</f>
        <v>04.25. Csütörtök</v>
      </c>
      <c r="J87" s="431"/>
      <c r="K87" s="430" t="str">
        <f>K2</f>
        <v>04.26. Péntek </v>
      </c>
      <c r="L87" s="431"/>
      <c r="M87" s="6"/>
      <c r="N87" s="430" t="s">
        <v>509</v>
      </c>
      <c r="O87" s="431"/>
      <c r="R87" s="47"/>
    </row>
    <row r="88" spans="1:18" ht="51.75" customHeight="1">
      <c r="A88" s="165" t="s">
        <v>190</v>
      </c>
      <c r="B88" s="427" t="s">
        <v>203</v>
      </c>
      <c r="C88" s="335" t="s">
        <v>489</v>
      </c>
      <c r="D88" s="198">
        <f>Árak!C64</f>
        <v>945</v>
      </c>
      <c r="E88" s="339" t="s">
        <v>492</v>
      </c>
      <c r="F88" s="198">
        <f>Árak!D64</f>
        <v>795</v>
      </c>
      <c r="G88" s="344" t="s">
        <v>483</v>
      </c>
      <c r="H88" s="198">
        <f>Árak!E64</f>
        <v>790</v>
      </c>
      <c r="I88" s="349" t="s">
        <v>566</v>
      </c>
      <c r="J88" s="198">
        <f>Árak!F64</f>
        <v>695</v>
      </c>
      <c r="K88" s="353" t="s">
        <v>571</v>
      </c>
      <c r="L88" s="198">
        <v>645</v>
      </c>
      <c r="M88" s="197"/>
      <c r="N88" s="197"/>
      <c r="O88" s="171">
        <f>Árak!K64</f>
        <v>0</v>
      </c>
      <c r="R88" s="47"/>
    </row>
    <row r="89" spans="1:18" ht="51.75" customHeight="1">
      <c r="A89" s="165" t="s">
        <v>191</v>
      </c>
      <c r="B89" s="428"/>
      <c r="C89" s="336" t="s">
        <v>555</v>
      </c>
      <c r="D89" s="198">
        <f>Árak!C65</f>
        <v>1795</v>
      </c>
      <c r="E89" s="340" t="s">
        <v>558</v>
      </c>
      <c r="F89" s="198">
        <f>Árak!D65</f>
        <v>1495</v>
      </c>
      <c r="G89" s="346" t="s">
        <v>484</v>
      </c>
      <c r="H89" s="198">
        <f>Árak!E65</f>
        <v>1995</v>
      </c>
      <c r="I89" s="350" t="s">
        <v>493</v>
      </c>
      <c r="J89" s="198">
        <f>Árak!F65</f>
        <v>1595</v>
      </c>
      <c r="K89" s="354" t="s">
        <v>572</v>
      </c>
      <c r="L89" s="198">
        <v>1075</v>
      </c>
      <c r="M89" s="197"/>
      <c r="N89" s="358" t="s">
        <v>497</v>
      </c>
      <c r="O89" s="171">
        <v>995</v>
      </c>
      <c r="R89" s="47"/>
    </row>
    <row r="90" spans="1:18" ht="61.5" customHeight="1">
      <c r="A90" s="165" t="s">
        <v>192</v>
      </c>
      <c r="B90" s="428"/>
      <c r="C90" s="336" t="s">
        <v>485</v>
      </c>
      <c r="D90" s="198">
        <f>Árak!C66</f>
        <v>1695</v>
      </c>
      <c r="E90" s="342" t="s">
        <v>559</v>
      </c>
      <c r="F90" s="198">
        <f>Árak!D66</f>
        <v>1395</v>
      </c>
      <c r="G90" s="345" t="s">
        <v>563</v>
      </c>
      <c r="H90" s="198">
        <f>Árak!E66</f>
        <v>1345</v>
      </c>
      <c r="I90" s="350" t="s">
        <v>567</v>
      </c>
      <c r="J90" s="198">
        <f>Árak!F66</f>
        <v>1445</v>
      </c>
      <c r="K90" s="354" t="s">
        <v>573</v>
      </c>
      <c r="L90" s="198">
        <v>1190</v>
      </c>
      <c r="M90" s="197"/>
      <c r="N90" s="197"/>
      <c r="O90" s="171">
        <f>Árak!K66</f>
        <v>0</v>
      </c>
      <c r="R90" s="47"/>
    </row>
    <row r="91" spans="1:18" ht="63.75" customHeight="1">
      <c r="A91" s="165" t="s">
        <v>193</v>
      </c>
      <c r="B91" s="428"/>
      <c r="C91" s="336" t="s">
        <v>486</v>
      </c>
      <c r="D91" s="198">
        <f>Árak!C67</f>
        <v>1745</v>
      </c>
      <c r="E91" s="340" t="s">
        <v>490</v>
      </c>
      <c r="F91" s="198">
        <f>Árak!D67</f>
        <v>2045</v>
      </c>
      <c r="G91" s="345" t="s">
        <v>491</v>
      </c>
      <c r="H91" s="198">
        <f>Árak!E67</f>
        <v>1645</v>
      </c>
      <c r="I91" s="350" t="s">
        <v>494</v>
      </c>
      <c r="J91" s="198">
        <f>Árak!F67</f>
        <v>1395</v>
      </c>
      <c r="K91" s="355" t="s">
        <v>574</v>
      </c>
      <c r="L91" s="198">
        <v>1075</v>
      </c>
      <c r="M91" s="197"/>
      <c r="N91" s="197"/>
      <c r="O91" s="171">
        <v>0</v>
      </c>
      <c r="R91" s="47"/>
    </row>
    <row r="92" spans="1:18" ht="75.75" customHeight="1">
      <c r="A92" s="165" t="s">
        <v>194</v>
      </c>
      <c r="B92" s="428"/>
      <c r="C92" s="336" t="s">
        <v>487</v>
      </c>
      <c r="D92" s="198">
        <f>Árak!C68</f>
        <v>1545</v>
      </c>
      <c r="E92" s="341" t="s">
        <v>560</v>
      </c>
      <c r="F92" s="198">
        <f>Árak!D68</f>
        <v>1695</v>
      </c>
      <c r="G92" s="345" t="s">
        <v>564</v>
      </c>
      <c r="H92" s="198">
        <f>Árak!E68</f>
        <v>1895</v>
      </c>
      <c r="I92" s="351" t="s">
        <v>568</v>
      </c>
      <c r="J92" s="198">
        <f>Árak!F68</f>
        <v>1595</v>
      </c>
      <c r="K92" s="354" t="s">
        <v>575</v>
      </c>
      <c r="L92" s="198">
        <v>975</v>
      </c>
      <c r="M92" s="197"/>
      <c r="N92" s="359" t="s">
        <v>576</v>
      </c>
      <c r="O92" s="171">
        <v>990</v>
      </c>
      <c r="R92" s="47"/>
    </row>
    <row r="93" spans="1:18" ht="63" customHeight="1">
      <c r="A93" s="166" t="s">
        <v>195</v>
      </c>
      <c r="B93" s="428"/>
      <c r="C93" s="337" t="s">
        <v>556</v>
      </c>
      <c r="D93" s="200">
        <f>Árak!C69</f>
        <v>1295</v>
      </c>
      <c r="E93" s="342" t="s">
        <v>561</v>
      </c>
      <c r="F93" s="200">
        <f>Árak!D69</f>
        <v>1290</v>
      </c>
      <c r="G93" s="347" t="s">
        <v>565</v>
      </c>
      <c r="H93" s="198">
        <f>Árak!E69</f>
        <v>1995</v>
      </c>
      <c r="I93" s="350" t="s">
        <v>569</v>
      </c>
      <c r="J93" s="198">
        <f>Árak!F69</f>
        <v>1895</v>
      </c>
      <c r="K93" s="356" t="s">
        <v>495</v>
      </c>
      <c r="L93" s="198">
        <v>1190</v>
      </c>
      <c r="M93" s="199"/>
      <c r="N93" s="199"/>
      <c r="O93" s="171">
        <f>Árak!K69</f>
        <v>0</v>
      </c>
      <c r="R93" s="47"/>
    </row>
    <row r="94" spans="1:18" ht="54" customHeight="1">
      <c r="A94" s="166" t="s">
        <v>471</v>
      </c>
      <c r="B94" s="429"/>
      <c r="C94" s="338" t="s">
        <v>557</v>
      </c>
      <c r="D94" s="200">
        <f>Árak!C70</f>
        <v>1345</v>
      </c>
      <c r="E94" s="343" t="s">
        <v>562</v>
      </c>
      <c r="F94" s="200">
        <f>Árak!D70</f>
        <v>1745</v>
      </c>
      <c r="G94" s="348" t="s">
        <v>488</v>
      </c>
      <c r="H94" s="198">
        <f>Árak!E70</f>
        <v>1495</v>
      </c>
      <c r="I94" s="352" t="s">
        <v>570</v>
      </c>
      <c r="J94" s="198">
        <f>Árak!F70</f>
        <v>1595</v>
      </c>
      <c r="K94" s="357" t="s">
        <v>496</v>
      </c>
      <c r="L94" s="198">
        <v>1190</v>
      </c>
      <c r="R94" s="47"/>
    </row>
    <row r="95" spans="1:18" ht="54" customHeight="1">
      <c r="A95" s="259"/>
      <c r="B95" s="258"/>
      <c r="C95" s="261"/>
      <c r="D95" s="257"/>
      <c r="E95" s="261"/>
      <c r="F95" s="257"/>
      <c r="G95" s="260"/>
      <c r="H95" s="171"/>
      <c r="I95" s="260"/>
      <c r="J95" s="171"/>
      <c r="K95" s="261"/>
      <c r="L95" s="171"/>
      <c r="R95" s="47"/>
    </row>
    <row r="96" spans="1:19" ht="37.5" customHeight="1">
      <c r="A96" s="149" t="s">
        <v>220</v>
      </c>
      <c r="B96" s="150"/>
      <c r="C96" s="334" t="s">
        <v>410</v>
      </c>
      <c r="D96" s="205">
        <f>Árak!C71</f>
        <v>199</v>
      </c>
      <c r="E96" s="360" t="s">
        <v>410</v>
      </c>
      <c r="F96" s="205">
        <f>Árak!D71</f>
        <v>199</v>
      </c>
      <c r="G96" s="361" t="s">
        <v>410</v>
      </c>
      <c r="H96" s="205">
        <f>Árak!E71</f>
        <v>199</v>
      </c>
      <c r="I96" s="362" t="s">
        <v>410</v>
      </c>
      <c r="J96" s="205">
        <f>Árak!F71</f>
        <v>199</v>
      </c>
      <c r="K96" s="364" t="s">
        <v>410</v>
      </c>
      <c r="L96" s="205">
        <f>Árak!G71</f>
        <v>199</v>
      </c>
      <c r="N96" s="47"/>
      <c r="S96" s="47"/>
    </row>
    <row r="97" spans="1:19" ht="37.5" customHeight="1">
      <c r="A97" s="149" t="s">
        <v>221</v>
      </c>
      <c r="B97" s="150"/>
      <c r="C97" s="334" t="s">
        <v>411</v>
      </c>
      <c r="D97" s="205">
        <f>Árak!C72</f>
        <v>199</v>
      </c>
      <c r="E97" s="360" t="s">
        <v>411</v>
      </c>
      <c r="F97" s="205">
        <f>Árak!D72</f>
        <v>199</v>
      </c>
      <c r="G97" s="361" t="s">
        <v>411</v>
      </c>
      <c r="H97" s="205">
        <f>Árak!E72</f>
        <v>199</v>
      </c>
      <c r="I97" s="362" t="s">
        <v>411</v>
      </c>
      <c r="J97" s="205">
        <f>Árak!F72</f>
        <v>199</v>
      </c>
      <c r="K97" s="364" t="s">
        <v>411</v>
      </c>
      <c r="L97" s="205">
        <f>Árak!G72</f>
        <v>199</v>
      </c>
      <c r="N97" s="47"/>
      <c r="S97" s="47"/>
    </row>
    <row r="98" spans="1:19" ht="37.5" customHeight="1">
      <c r="A98" s="149" t="s">
        <v>222</v>
      </c>
      <c r="B98" s="150"/>
      <c r="C98" s="334" t="s">
        <v>577</v>
      </c>
      <c r="D98" s="205">
        <f>Árak!C73</f>
        <v>199</v>
      </c>
      <c r="E98" s="360" t="s">
        <v>577</v>
      </c>
      <c r="F98" s="205">
        <f>Árak!D73</f>
        <v>199</v>
      </c>
      <c r="G98" s="361" t="s">
        <v>577</v>
      </c>
      <c r="H98" s="205">
        <f>Árak!E73</f>
        <v>199</v>
      </c>
      <c r="I98" s="362" t="s">
        <v>577</v>
      </c>
      <c r="J98" s="205">
        <f>Árak!F73</f>
        <v>199</v>
      </c>
      <c r="K98" s="364" t="s">
        <v>577</v>
      </c>
      <c r="L98" s="205">
        <f>Árak!G73</f>
        <v>199</v>
      </c>
      <c r="N98" s="47"/>
      <c r="S98" s="47"/>
    </row>
    <row r="99" spans="1:19" ht="37.5" customHeight="1">
      <c r="A99" s="149" t="s">
        <v>223</v>
      </c>
      <c r="B99" s="150"/>
      <c r="C99" s="334" t="s">
        <v>578</v>
      </c>
      <c r="D99" s="205">
        <f>Árak!C74</f>
        <v>199</v>
      </c>
      <c r="E99" s="360" t="s">
        <v>578</v>
      </c>
      <c r="F99" s="205">
        <f>Árak!D74</f>
        <v>199</v>
      </c>
      <c r="G99" s="361" t="s">
        <v>578</v>
      </c>
      <c r="H99" s="205">
        <f>Árak!E74</f>
        <v>199</v>
      </c>
      <c r="I99" s="362" t="s">
        <v>578</v>
      </c>
      <c r="J99" s="205">
        <f>Árak!F74</f>
        <v>199</v>
      </c>
      <c r="K99" s="364" t="s">
        <v>578</v>
      </c>
      <c r="L99" s="205">
        <f>Árak!G74</f>
        <v>199</v>
      </c>
      <c r="N99" s="47"/>
      <c r="S99" s="47"/>
    </row>
    <row r="100" spans="1:19" ht="37.5" customHeight="1">
      <c r="A100" s="149" t="s">
        <v>224</v>
      </c>
      <c r="B100" s="150"/>
      <c r="C100" s="334" t="s">
        <v>412</v>
      </c>
      <c r="D100" s="205">
        <f>Árak!C75</f>
        <v>199</v>
      </c>
      <c r="E100" s="360" t="s">
        <v>412</v>
      </c>
      <c r="F100" s="205">
        <f>Árak!D75</f>
        <v>199</v>
      </c>
      <c r="G100" s="361" t="s">
        <v>412</v>
      </c>
      <c r="H100" s="205">
        <f>Árak!E75</f>
        <v>199</v>
      </c>
      <c r="I100" s="362" t="s">
        <v>412</v>
      </c>
      <c r="J100" s="205">
        <f>Árak!F75</f>
        <v>199</v>
      </c>
      <c r="K100" s="364" t="s">
        <v>412</v>
      </c>
      <c r="L100" s="205">
        <f>Árak!G75</f>
        <v>199</v>
      </c>
      <c r="N100" s="47"/>
      <c r="S100" s="47"/>
    </row>
    <row r="101" spans="1:19" ht="37.5" customHeight="1">
      <c r="A101" s="149" t="s">
        <v>225</v>
      </c>
      <c r="B101" s="150"/>
      <c r="C101" s="334" t="s">
        <v>579</v>
      </c>
      <c r="D101" s="205">
        <f>Árak!C76</f>
        <v>199</v>
      </c>
      <c r="E101" s="360" t="s">
        <v>579</v>
      </c>
      <c r="F101" s="205">
        <f>Árak!D76</f>
        <v>199</v>
      </c>
      <c r="G101" s="361" t="s">
        <v>579</v>
      </c>
      <c r="H101" s="205">
        <f>Árak!E76</f>
        <v>199</v>
      </c>
      <c r="I101" s="362" t="s">
        <v>579</v>
      </c>
      <c r="J101" s="205">
        <f>Árak!F76</f>
        <v>199</v>
      </c>
      <c r="K101" s="364" t="s">
        <v>579</v>
      </c>
      <c r="L101" s="205">
        <f>Árak!G76</f>
        <v>199</v>
      </c>
      <c r="N101" s="47"/>
      <c r="S101" s="47"/>
    </row>
    <row r="102" spans="1:19" ht="37.5" customHeight="1">
      <c r="A102" s="149" t="s">
        <v>226</v>
      </c>
      <c r="B102" s="150"/>
      <c r="C102" s="334" t="s">
        <v>580</v>
      </c>
      <c r="D102" s="205">
        <f>Árak!C77</f>
        <v>199</v>
      </c>
      <c r="E102" s="360" t="s">
        <v>580</v>
      </c>
      <c r="F102" s="205">
        <f>Árak!D77</f>
        <v>199</v>
      </c>
      <c r="G102" s="361" t="s">
        <v>580</v>
      </c>
      <c r="H102" s="205">
        <f>Árak!E77</f>
        <v>199</v>
      </c>
      <c r="I102" s="362" t="s">
        <v>580</v>
      </c>
      <c r="J102" s="205">
        <f>Árak!F77</f>
        <v>199</v>
      </c>
      <c r="K102" s="364" t="s">
        <v>580</v>
      </c>
      <c r="L102" s="205">
        <f>Árak!G77</f>
        <v>199</v>
      </c>
      <c r="N102" s="47"/>
      <c r="S102" s="47"/>
    </row>
    <row r="103" spans="1:19" ht="37.5" customHeight="1">
      <c r="A103" s="149" t="s">
        <v>230</v>
      </c>
      <c r="B103" s="150"/>
      <c r="C103" s="334" t="s">
        <v>472</v>
      </c>
      <c r="D103" s="205">
        <f>Árak!C78</f>
        <v>279</v>
      </c>
      <c r="E103" s="360" t="s">
        <v>472</v>
      </c>
      <c r="F103" s="205">
        <f>Árak!D78</f>
        <v>279</v>
      </c>
      <c r="G103" s="361" t="s">
        <v>472</v>
      </c>
      <c r="H103" s="205">
        <f>Árak!E78</f>
        <v>279</v>
      </c>
      <c r="I103" s="362" t="s">
        <v>472</v>
      </c>
      <c r="J103" s="205">
        <f>Árak!F78</f>
        <v>279</v>
      </c>
      <c r="K103" s="364" t="s">
        <v>472</v>
      </c>
      <c r="L103" s="205">
        <f>Árak!G78</f>
        <v>279</v>
      </c>
      <c r="N103" s="47"/>
      <c r="S103" s="47"/>
    </row>
    <row r="104" spans="1:19" ht="37.5" customHeight="1">
      <c r="A104" s="149" t="s">
        <v>300</v>
      </c>
      <c r="B104" s="150"/>
      <c r="C104" s="334" t="s">
        <v>473</v>
      </c>
      <c r="D104" s="205">
        <f>Árak!C79</f>
        <v>279</v>
      </c>
      <c r="E104" s="360" t="s">
        <v>473</v>
      </c>
      <c r="F104" s="205">
        <f>Árak!D79</f>
        <v>279</v>
      </c>
      <c r="G104" s="361" t="s">
        <v>473</v>
      </c>
      <c r="H104" s="205">
        <f>Árak!E79</f>
        <v>279</v>
      </c>
      <c r="I104" s="362" t="s">
        <v>473</v>
      </c>
      <c r="J104" s="205">
        <f>Árak!F79</f>
        <v>279</v>
      </c>
      <c r="K104" s="364" t="s">
        <v>473</v>
      </c>
      <c r="L104" s="205">
        <f>Árak!G79</f>
        <v>279</v>
      </c>
      <c r="N104" s="47"/>
      <c r="S104" s="47"/>
    </row>
    <row r="105" spans="1:19" ht="37.5" customHeight="1">
      <c r="A105" s="149" t="s">
        <v>301</v>
      </c>
      <c r="B105" s="150"/>
      <c r="C105" s="334" t="s">
        <v>581</v>
      </c>
      <c r="D105" s="205">
        <f>Árak!C80</f>
        <v>299</v>
      </c>
      <c r="E105" s="360" t="s">
        <v>581</v>
      </c>
      <c r="F105" s="205">
        <f>Árak!D80</f>
        <v>299</v>
      </c>
      <c r="G105" s="361" t="s">
        <v>581</v>
      </c>
      <c r="H105" s="205">
        <f>Árak!E80</f>
        <v>299</v>
      </c>
      <c r="I105" s="362" t="s">
        <v>581</v>
      </c>
      <c r="J105" s="205">
        <f>Árak!F80</f>
        <v>299</v>
      </c>
      <c r="K105" s="364" t="s">
        <v>581</v>
      </c>
      <c r="L105" s="205">
        <f>Árak!G80</f>
        <v>299</v>
      </c>
      <c r="N105" s="47"/>
      <c r="S105" s="47"/>
    </row>
    <row r="106" spans="1:19" ht="37.5" customHeight="1">
      <c r="A106" s="149" t="s">
        <v>425</v>
      </c>
      <c r="B106" s="150"/>
      <c r="C106" s="334" t="s">
        <v>582</v>
      </c>
      <c r="D106" s="205">
        <f>Árak!C81</f>
        <v>299</v>
      </c>
      <c r="E106" s="360" t="s">
        <v>582</v>
      </c>
      <c r="F106" s="205">
        <f>Árak!D81</f>
        <v>299</v>
      </c>
      <c r="G106" s="361" t="s">
        <v>582</v>
      </c>
      <c r="H106" s="205">
        <f>Árak!E81</f>
        <v>299</v>
      </c>
      <c r="I106" s="362" t="s">
        <v>582</v>
      </c>
      <c r="J106" s="205">
        <f>Árak!F81</f>
        <v>299</v>
      </c>
      <c r="K106" s="364" t="s">
        <v>582</v>
      </c>
      <c r="L106" s="205">
        <f>Árak!G81</f>
        <v>299</v>
      </c>
      <c r="N106" s="47"/>
      <c r="S106" s="47"/>
    </row>
    <row r="107" spans="1:12" ht="29.25" customHeight="1">
      <c r="A107" s="363" t="s">
        <v>585</v>
      </c>
      <c r="C107" s="334" t="s">
        <v>583</v>
      </c>
      <c r="D107" s="205">
        <f>Árak!C82</f>
        <v>399</v>
      </c>
      <c r="E107" s="360" t="s">
        <v>583</v>
      </c>
      <c r="F107" s="205">
        <f>Árak!D82</f>
        <v>399</v>
      </c>
      <c r="G107" s="361" t="s">
        <v>583</v>
      </c>
      <c r="H107" s="205">
        <f>Árak!E82</f>
        <v>399</v>
      </c>
      <c r="I107" s="362" t="s">
        <v>583</v>
      </c>
      <c r="J107" s="205">
        <f>Árak!F82</f>
        <v>399</v>
      </c>
      <c r="K107" s="364" t="s">
        <v>583</v>
      </c>
      <c r="L107" s="205">
        <f>Árak!G82</f>
        <v>399</v>
      </c>
    </row>
    <row r="108" spans="1:12" ht="29.25" customHeight="1">
      <c r="A108" s="363" t="s">
        <v>586</v>
      </c>
      <c r="C108" s="334" t="s">
        <v>584</v>
      </c>
      <c r="D108" s="205">
        <f>Árak!C83</f>
        <v>399</v>
      </c>
      <c r="E108" s="360" t="s">
        <v>584</v>
      </c>
      <c r="F108" s="205">
        <f>Árak!D83</f>
        <v>399</v>
      </c>
      <c r="G108" s="361" t="s">
        <v>584</v>
      </c>
      <c r="H108" s="205">
        <f>Árak!E83</f>
        <v>399</v>
      </c>
      <c r="I108" s="362" t="s">
        <v>584</v>
      </c>
      <c r="J108" s="205">
        <f>Árak!F83</f>
        <v>399</v>
      </c>
      <c r="K108" s="364" t="s">
        <v>584</v>
      </c>
      <c r="L108" s="205">
        <f>Árak!G83</f>
        <v>399</v>
      </c>
    </row>
    <row r="109" ht="29.2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3.5" customHeight="1"/>
    <row r="117" ht="13.5" customHeight="1"/>
    <row r="118" ht="12.75" customHeight="1"/>
    <row r="119" ht="12.75" customHeight="1"/>
    <row r="120" ht="12.75" customHeight="1"/>
  </sheetData>
  <sheetProtection selectLockedCells="1" selectUnlockedCells="1"/>
  <mergeCells count="115">
    <mergeCell ref="B88:B94"/>
    <mergeCell ref="E81:F81"/>
    <mergeCell ref="N87:O87"/>
    <mergeCell ref="C87:D87"/>
    <mergeCell ref="E87:F87"/>
    <mergeCell ref="G87:H87"/>
    <mergeCell ref="I87:J87"/>
    <mergeCell ref="G81:H81"/>
    <mergeCell ref="K87:L87"/>
    <mergeCell ref="I81:J81"/>
    <mergeCell ref="M38:M60"/>
    <mergeCell ref="M74:N74"/>
    <mergeCell ref="O78:P78"/>
    <mergeCell ref="O76:P76"/>
    <mergeCell ref="M75:N75"/>
    <mergeCell ref="O77:P77"/>
    <mergeCell ref="O74:P74"/>
    <mergeCell ref="O75:P75"/>
    <mergeCell ref="M76:N76"/>
    <mergeCell ref="M63:M72"/>
    <mergeCell ref="H30:H31"/>
    <mergeCell ref="J30:J31"/>
    <mergeCell ref="F27:F28"/>
    <mergeCell ref="J34:J35"/>
    <mergeCell ref="J27:J28"/>
    <mergeCell ref="G75:H75"/>
    <mergeCell ref="I74:J74"/>
    <mergeCell ref="I75:J75"/>
    <mergeCell ref="E75:F75"/>
    <mergeCell ref="E78:F78"/>
    <mergeCell ref="G78:H78"/>
    <mergeCell ref="I78:J78"/>
    <mergeCell ref="K78:L78"/>
    <mergeCell ref="E76:F76"/>
    <mergeCell ref="K77:L77"/>
    <mergeCell ref="K76:L76"/>
    <mergeCell ref="G76:H76"/>
    <mergeCell ref="G77:H77"/>
    <mergeCell ref="I77:J77"/>
    <mergeCell ref="L24:L25"/>
    <mergeCell ref="J24:J25"/>
    <mergeCell ref="F15:F16"/>
    <mergeCell ref="H15:H16"/>
    <mergeCell ref="L15:L16"/>
    <mergeCell ref="F12:F13"/>
    <mergeCell ref="H12:H13"/>
    <mergeCell ref="K12:K14"/>
    <mergeCell ref="K2:L2"/>
    <mergeCell ref="M4:M29"/>
    <mergeCell ref="D30:D31"/>
    <mergeCell ref="L34:L35"/>
    <mergeCell ref="D27:D28"/>
    <mergeCell ref="J12:J13"/>
    <mergeCell ref="D15:D16"/>
    <mergeCell ref="D24:D25"/>
    <mergeCell ref="F24:F25"/>
    <mergeCell ref="H24:H25"/>
    <mergeCell ref="A2:B2"/>
    <mergeCell ref="C2:D2"/>
    <mergeCell ref="E2:F2"/>
    <mergeCell ref="G2:H2"/>
    <mergeCell ref="E74:F74"/>
    <mergeCell ref="J15:J16"/>
    <mergeCell ref="I2:J2"/>
    <mergeCell ref="D12:D13"/>
    <mergeCell ref="D34:D35"/>
    <mergeCell ref="F30:F31"/>
    <mergeCell ref="A75:A78"/>
    <mergeCell ref="M78:N78"/>
    <mergeCell ref="M77:N77"/>
    <mergeCell ref="E77:F77"/>
    <mergeCell ref="B75:B78"/>
    <mergeCell ref="H27:H28"/>
    <mergeCell ref="M30:M36"/>
    <mergeCell ref="K75:L75"/>
    <mergeCell ref="L27:L28"/>
    <mergeCell ref="L30:L31"/>
    <mergeCell ref="I76:J76"/>
    <mergeCell ref="G74:H74"/>
    <mergeCell ref="F34:F35"/>
    <mergeCell ref="H34:H35"/>
    <mergeCell ref="K74:L74"/>
    <mergeCell ref="O83:P83"/>
    <mergeCell ref="M81:N81"/>
    <mergeCell ref="O81:P81"/>
    <mergeCell ref="E82:F82"/>
    <mergeCell ref="G82:H82"/>
    <mergeCell ref="I82:J82"/>
    <mergeCell ref="K82:L82"/>
    <mergeCell ref="M82:N82"/>
    <mergeCell ref="O82:P82"/>
    <mergeCell ref="K81:L81"/>
    <mergeCell ref="O85:P85"/>
    <mergeCell ref="E84:F84"/>
    <mergeCell ref="G84:H84"/>
    <mergeCell ref="I84:J84"/>
    <mergeCell ref="K84:L84"/>
    <mergeCell ref="M84:N84"/>
    <mergeCell ref="O84:P84"/>
    <mergeCell ref="E85:F85"/>
    <mergeCell ref="G85:H85"/>
    <mergeCell ref="I85:J85"/>
    <mergeCell ref="K85:L85"/>
    <mergeCell ref="M85:N85"/>
    <mergeCell ref="E83:F83"/>
    <mergeCell ref="G83:H83"/>
    <mergeCell ref="I83:J83"/>
    <mergeCell ref="K83:L83"/>
    <mergeCell ref="M83:N83"/>
    <mergeCell ref="E79:F79"/>
    <mergeCell ref="G79:H79"/>
    <mergeCell ref="I79:J79"/>
    <mergeCell ref="K79:L79"/>
    <mergeCell ref="M79:N79"/>
    <mergeCell ref="O79:P79"/>
  </mergeCells>
  <hyperlinks>
    <hyperlink ref="M38" r:id="rId1" display="info@teletal.hu"/>
    <hyperlink ref="M63" r:id="rId2" display="www.teletal.hu"/>
  </hyperlinks>
  <printOptions gridLines="1"/>
  <pageMargins left="0.75" right="0.75" top="1" bottom="1" header="0.5118055555555555" footer="0.5118055555555555"/>
  <pageSetup horizontalDpi="600" verticalDpi="600" orientation="portrait" paperSize="9" scale="41" r:id="rId4"/>
  <rowBreaks count="4" manualBreakCount="4">
    <brk id="21" max="255" man="1"/>
    <brk id="36" max="12" man="1"/>
    <brk id="47" max="12" man="1"/>
    <brk id="62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5"/>
  <sheetViews>
    <sheetView zoomScale="80" zoomScaleNormal="80" zoomScalePageLayoutView="0" workbookViewId="0" topLeftCell="A58">
      <selection activeCell="D75" sqref="D75:M75"/>
    </sheetView>
  </sheetViews>
  <sheetFormatPr defaultColWidth="9.140625" defaultRowHeight="12.75"/>
  <cols>
    <col min="1" max="1" width="6.7109375" style="48" customWidth="1"/>
    <col min="2" max="3" width="13.57421875" style="49" customWidth="1"/>
    <col min="4" max="4" width="8.7109375" style="49" customWidth="1"/>
    <col min="5" max="5" width="6.28125" style="49" customWidth="1"/>
    <col min="6" max="6" width="8.7109375" style="49" customWidth="1"/>
    <col min="7" max="7" width="6.28125" style="49" customWidth="1"/>
    <col min="8" max="8" width="8.7109375" style="49" customWidth="1"/>
    <col min="9" max="9" width="7.00390625" style="49" customWidth="1"/>
    <col min="10" max="10" width="8.7109375" style="49" customWidth="1"/>
    <col min="11" max="11" width="5.8515625" style="49" customWidth="1"/>
    <col min="12" max="12" width="8.7109375" style="49" customWidth="1"/>
    <col min="13" max="13" width="6.7109375" style="49" customWidth="1"/>
    <col min="14" max="14" width="9.00390625" style="48" customWidth="1"/>
    <col min="15" max="15" width="5.57421875" style="49" customWidth="1"/>
    <col min="16" max="16" width="9.28125" style="49" customWidth="1"/>
    <col min="17" max="17" width="5.140625" style="49" customWidth="1"/>
    <col min="18" max="16384" width="9.140625" style="49" customWidth="1"/>
  </cols>
  <sheetData>
    <row r="1" spans="1:17" ht="23.25" customHeight="1" thickBot="1">
      <c r="A1" s="439" t="s">
        <v>80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</row>
    <row r="2" spans="1:17" s="50" customFormat="1" ht="19.5" customHeight="1" thickBot="1">
      <c r="A2" s="270"/>
      <c r="B2" s="433">
        <v>17</v>
      </c>
      <c r="C2" s="433"/>
      <c r="D2" s="442" t="s">
        <v>81</v>
      </c>
      <c r="E2" s="442"/>
      <c r="F2" s="442" t="s">
        <v>82</v>
      </c>
      <c r="G2" s="442"/>
      <c r="H2" s="442" t="s">
        <v>83</v>
      </c>
      <c r="I2" s="442"/>
      <c r="J2" s="442" t="s">
        <v>84</v>
      </c>
      <c r="K2" s="442"/>
      <c r="L2" s="440" t="s">
        <v>85</v>
      </c>
      <c r="M2" s="440"/>
      <c r="N2" s="441" t="s">
        <v>86</v>
      </c>
      <c r="O2" s="441"/>
      <c r="P2" s="440" t="s">
        <v>87</v>
      </c>
      <c r="Q2" s="440"/>
    </row>
    <row r="3" spans="1:17" s="50" customFormat="1" ht="19.5" customHeight="1" thickBot="1">
      <c r="A3" s="271" t="s">
        <v>0</v>
      </c>
      <c r="B3" s="443" t="s">
        <v>241</v>
      </c>
      <c r="C3" s="443"/>
      <c r="D3" s="295"/>
      <c r="E3" s="272" t="s">
        <v>0</v>
      </c>
      <c r="F3" s="273"/>
      <c r="G3" s="272" t="s">
        <v>0</v>
      </c>
      <c r="H3" s="273"/>
      <c r="I3" s="272" t="s">
        <v>0</v>
      </c>
      <c r="J3" s="273"/>
      <c r="K3" s="272" t="s">
        <v>0</v>
      </c>
      <c r="L3" s="274"/>
      <c r="M3" s="275" t="s">
        <v>0</v>
      </c>
      <c r="N3" s="296"/>
      <c r="O3" s="297"/>
      <c r="P3" s="298"/>
      <c r="Q3" s="299"/>
    </row>
    <row r="4" spans="1:17" s="50" customFormat="1" ht="19.5" customHeight="1" thickBot="1">
      <c r="A4" s="271" t="s">
        <v>2</v>
      </c>
      <c r="B4" s="432" t="s">
        <v>241</v>
      </c>
      <c r="C4" s="432"/>
      <c r="D4" s="295"/>
      <c r="E4" s="272" t="s">
        <v>2</v>
      </c>
      <c r="F4" s="276"/>
      <c r="G4" s="272" t="s">
        <v>2</v>
      </c>
      <c r="H4" s="276"/>
      <c r="I4" s="272" t="s">
        <v>2</v>
      </c>
      <c r="J4" s="276"/>
      <c r="K4" s="272" t="s">
        <v>2</v>
      </c>
      <c r="L4" s="277"/>
      <c r="M4" s="275" t="s">
        <v>2</v>
      </c>
      <c r="N4" s="296"/>
      <c r="O4" s="297"/>
      <c r="P4" s="297"/>
      <c r="Q4" s="300"/>
    </row>
    <row r="5" spans="1:17" s="51" customFormat="1" ht="22.5" customHeight="1" thickBot="1">
      <c r="A5" s="278" t="s">
        <v>3</v>
      </c>
      <c r="B5" s="444" t="s">
        <v>4</v>
      </c>
      <c r="C5" s="444"/>
      <c r="D5" s="295"/>
      <c r="E5" s="272" t="s">
        <v>3</v>
      </c>
      <c r="F5" s="279"/>
      <c r="G5" s="272" t="s">
        <v>3</v>
      </c>
      <c r="H5" s="279"/>
      <c r="I5" s="272" t="s">
        <v>3</v>
      </c>
      <c r="J5" s="279"/>
      <c r="K5" s="272" t="s">
        <v>3</v>
      </c>
      <c r="L5" s="280"/>
      <c r="M5" s="275" t="s">
        <v>3</v>
      </c>
      <c r="N5" s="296"/>
      <c r="O5" s="301"/>
      <c r="P5" s="297"/>
      <c r="Q5" s="300"/>
    </row>
    <row r="6" spans="1:17" s="51" customFormat="1" ht="22.5" customHeight="1" thickBot="1">
      <c r="A6" s="271" t="s">
        <v>5</v>
      </c>
      <c r="B6" s="432" t="s">
        <v>4</v>
      </c>
      <c r="C6" s="432"/>
      <c r="D6" s="295"/>
      <c r="E6" s="272" t="s">
        <v>5</v>
      </c>
      <c r="F6" s="276"/>
      <c r="G6" s="272" t="s">
        <v>5</v>
      </c>
      <c r="H6" s="276"/>
      <c r="I6" s="272" t="s">
        <v>5</v>
      </c>
      <c r="J6" s="276"/>
      <c r="K6" s="272" t="s">
        <v>5</v>
      </c>
      <c r="L6" s="277"/>
      <c r="M6" s="275" t="s">
        <v>5</v>
      </c>
      <c r="N6" s="296"/>
      <c r="O6" s="301"/>
      <c r="P6" s="297"/>
      <c r="Q6" s="300"/>
    </row>
    <row r="7" spans="1:17" s="51" customFormat="1" ht="22.5" customHeight="1" thickBot="1">
      <c r="A7" s="271" t="s">
        <v>6</v>
      </c>
      <c r="B7" s="281" t="s">
        <v>4</v>
      </c>
      <c r="C7" s="262"/>
      <c r="D7" s="295"/>
      <c r="E7" s="272" t="s">
        <v>6</v>
      </c>
      <c r="F7" s="276"/>
      <c r="G7" s="272" t="s">
        <v>6</v>
      </c>
      <c r="H7" s="276"/>
      <c r="I7" s="272" t="s">
        <v>6</v>
      </c>
      <c r="J7" s="276"/>
      <c r="K7" s="272" t="s">
        <v>6</v>
      </c>
      <c r="L7" s="277"/>
      <c r="M7" s="275" t="s">
        <v>6</v>
      </c>
      <c r="N7" s="296"/>
      <c r="O7" s="301"/>
      <c r="P7" s="297"/>
      <c r="Q7" s="300"/>
    </row>
    <row r="8" spans="1:17" s="51" customFormat="1" ht="22.5" customHeight="1" thickBot="1">
      <c r="A8" s="271" t="s">
        <v>7</v>
      </c>
      <c r="B8" s="432" t="s">
        <v>8</v>
      </c>
      <c r="C8" s="432"/>
      <c r="D8" s="295"/>
      <c r="E8" s="272" t="s">
        <v>7</v>
      </c>
      <c r="F8" s="276"/>
      <c r="G8" s="272" t="s">
        <v>7</v>
      </c>
      <c r="H8" s="276"/>
      <c r="I8" s="272" t="s">
        <v>7</v>
      </c>
      <c r="J8" s="276"/>
      <c r="K8" s="272" t="s">
        <v>7</v>
      </c>
      <c r="L8" s="277"/>
      <c r="M8" s="275" t="s">
        <v>7</v>
      </c>
      <c r="N8" s="296"/>
      <c r="O8" s="301"/>
      <c r="P8" s="297"/>
      <c r="Q8" s="300"/>
    </row>
    <row r="9" spans="1:17" s="51" customFormat="1" ht="22.5" customHeight="1" thickBot="1">
      <c r="A9" s="271" t="s">
        <v>9</v>
      </c>
      <c r="B9" s="432" t="s">
        <v>10</v>
      </c>
      <c r="C9" s="432"/>
      <c r="D9" s="295"/>
      <c r="E9" s="272" t="s">
        <v>9</v>
      </c>
      <c r="F9" s="276"/>
      <c r="G9" s="272" t="s">
        <v>9</v>
      </c>
      <c r="H9" s="276"/>
      <c r="I9" s="272" t="s">
        <v>9</v>
      </c>
      <c r="J9" s="276"/>
      <c r="K9" s="272" t="s">
        <v>9</v>
      </c>
      <c r="L9" s="277"/>
      <c r="M9" s="275" t="s">
        <v>9</v>
      </c>
      <c r="N9" s="296"/>
      <c r="O9" s="301"/>
      <c r="P9" s="297"/>
      <c r="Q9" s="300"/>
    </row>
    <row r="10" spans="1:17" s="51" customFormat="1" ht="22.5" customHeight="1" thickBot="1">
      <c r="A10" s="271" t="s">
        <v>11</v>
      </c>
      <c r="B10" s="432" t="s">
        <v>12</v>
      </c>
      <c r="C10" s="432"/>
      <c r="D10" s="295"/>
      <c r="E10" s="272" t="s">
        <v>11</v>
      </c>
      <c r="F10" s="276"/>
      <c r="G10" s="272" t="s">
        <v>11</v>
      </c>
      <c r="H10" s="276"/>
      <c r="I10" s="272" t="s">
        <v>11</v>
      </c>
      <c r="J10" s="282"/>
      <c r="K10" s="272" t="s">
        <v>11</v>
      </c>
      <c r="L10" s="283"/>
      <c r="M10" s="275" t="s">
        <v>11</v>
      </c>
      <c r="N10" s="296"/>
      <c r="O10" s="301"/>
      <c r="P10" s="297"/>
      <c r="Q10" s="300"/>
    </row>
    <row r="11" spans="1:17" s="51" customFormat="1" ht="22.5" customHeight="1" thickBot="1">
      <c r="A11" s="271" t="s">
        <v>88</v>
      </c>
      <c r="B11" s="432" t="s">
        <v>17</v>
      </c>
      <c r="C11" s="432"/>
      <c r="D11" s="295"/>
      <c r="E11" s="272" t="s">
        <v>88</v>
      </c>
      <c r="F11" s="276"/>
      <c r="G11" s="272" t="s">
        <v>88</v>
      </c>
      <c r="H11" s="276"/>
      <c r="I11" s="272" t="s">
        <v>88</v>
      </c>
      <c r="J11" s="276"/>
      <c r="K11" s="272" t="s">
        <v>88</v>
      </c>
      <c r="L11" s="277"/>
      <c r="M11" s="275" t="s">
        <v>88</v>
      </c>
      <c r="N11" s="296"/>
      <c r="O11" s="301"/>
      <c r="P11" s="297"/>
      <c r="Q11" s="300"/>
    </row>
    <row r="12" spans="1:17" s="51" customFormat="1" ht="22.5" customHeight="1" thickBot="1">
      <c r="A12" s="271" t="s">
        <v>89</v>
      </c>
      <c r="B12" s="432" t="s">
        <v>17</v>
      </c>
      <c r="C12" s="432"/>
      <c r="D12" s="295"/>
      <c r="E12" s="272" t="s">
        <v>89</v>
      </c>
      <c r="F12" s="276"/>
      <c r="G12" s="272" t="s">
        <v>89</v>
      </c>
      <c r="H12" s="276"/>
      <c r="I12" s="272" t="s">
        <v>89</v>
      </c>
      <c r="J12" s="276"/>
      <c r="K12" s="272" t="s">
        <v>89</v>
      </c>
      <c r="L12" s="302"/>
      <c r="M12" s="275" t="s">
        <v>89</v>
      </c>
      <c r="N12" s="296"/>
      <c r="O12" s="301"/>
      <c r="P12" s="297"/>
      <c r="Q12" s="300"/>
    </row>
    <row r="13" spans="1:17" s="51" customFormat="1" ht="22.5" customHeight="1" thickBot="1">
      <c r="A13" s="271" t="s">
        <v>90</v>
      </c>
      <c r="B13" s="432" t="s">
        <v>17</v>
      </c>
      <c r="C13" s="432"/>
      <c r="D13" s="295"/>
      <c r="E13" s="272" t="s">
        <v>90</v>
      </c>
      <c r="F13" s="276"/>
      <c r="G13" s="272" t="s">
        <v>90</v>
      </c>
      <c r="H13" s="276"/>
      <c r="I13" s="272" t="s">
        <v>90</v>
      </c>
      <c r="J13" s="276"/>
      <c r="K13" s="272" t="s">
        <v>90</v>
      </c>
      <c r="L13" s="276"/>
      <c r="M13" s="275" t="s">
        <v>90</v>
      </c>
      <c r="N13" s="296"/>
      <c r="O13" s="301"/>
      <c r="P13" s="297"/>
      <c r="Q13" s="300"/>
    </row>
    <row r="14" spans="1:24" s="51" customFormat="1" ht="22.5" customHeight="1" thickBot="1">
      <c r="A14" s="271" t="s">
        <v>91</v>
      </c>
      <c r="B14" s="281" t="s">
        <v>17</v>
      </c>
      <c r="C14" s="262"/>
      <c r="D14" s="295"/>
      <c r="E14" s="272" t="s">
        <v>91</v>
      </c>
      <c r="F14" s="276"/>
      <c r="G14" s="272" t="s">
        <v>91</v>
      </c>
      <c r="H14" s="276"/>
      <c r="I14" s="272" t="s">
        <v>91</v>
      </c>
      <c r="J14" s="276"/>
      <c r="K14" s="272" t="s">
        <v>91</v>
      </c>
      <c r="L14" s="277"/>
      <c r="M14" s="275" t="s">
        <v>91</v>
      </c>
      <c r="N14" s="296"/>
      <c r="O14" s="301"/>
      <c r="P14" s="297"/>
      <c r="Q14" s="300"/>
      <c r="X14" s="52"/>
    </row>
    <row r="15" spans="1:17" s="51" customFormat="1" ht="22.5" customHeight="1" thickBot="1">
      <c r="A15" s="271" t="s">
        <v>19</v>
      </c>
      <c r="B15" s="432" t="s">
        <v>20</v>
      </c>
      <c r="C15" s="432"/>
      <c r="D15" s="295"/>
      <c r="E15" s="272" t="s">
        <v>19</v>
      </c>
      <c r="F15" s="276"/>
      <c r="G15" s="272" t="s">
        <v>19</v>
      </c>
      <c r="H15" s="276"/>
      <c r="I15" s="272" t="s">
        <v>19</v>
      </c>
      <c r="J15" s="276"/>
      <c r="K15" s="272" t="s">
        <v>19</v>
      </c>
      <c r="L15" s="277"/>
      <c r="M15" s="275" t="s">
        <v>19</v>
      </c>
      <c r="N15" s="296"/>
      <c r="O15" s="301"/>
      <c r="P15" s="297"/>
      <c r="Q15" s="300"/>
    </row>
    <row r="16" spans="1:17" s="51" customFormat="1" ht="22.5" customHeight="1" thickBot="1">
      <c r="A16" s="271" t="s">
        <v>21</v>
      </c>
      <c r="B16" s="432" t="s">
        <v>22</v>
      </c>
      <c r="C16" s="432"/>
      <c r="D16" s="295"/>
      <c r="E16" s="272" t="s">
        <v>21</v>
      </c>
      <c r="F16" s="276"/>
      <c r="G16" s="272" t="s">
        <v>21</v>
      </c>
      <c r="H16" s="276"/>
      <c r="I16" s="272" t="s">
        <v>21</v>
      </c>
      <c r="J16" s="276"/>
      <c r="K16" s="272" t="s">
        <v>21</v>
      </c>
      <c r="L16" s="277"/>
      <c r="M16" s="275" t="s">
        <v>21</v>
      </c>
      <c r="N16" s="296"/>
      <c r="O16" s="301"/>
      <c r="P16" s="297"/>
      <c r="Q16" s="300"/>
    </row>
    <row r="17" spans="1:17" s="51" customFormat="1" ht="22.5" customHeight="1" thickBot="1">
      <c r="A17" s="271" t="s">
        <v>24</v>
      </c>
      <c r="B17" s="432" t="s">
        <v>25</v>
      </c>
      <c r="C17" s="432"/>
      <c r="D17" s="295"/>
      <c r="E17" s="272" t="s">
        <v>24</v>
      </c>
      <c r="F17" s="276"/>
      <c r="G17" s="272" t="s">
        <v>24</v>
      </c>
      <c r="H17" s="276"/>
      <c r="I17" s="272" t="s">
        <v>24</v>
      </c>
      <c r="J17" s="276"/>
      <c r="K17" s="272" t="s">
        <v>24</v>
      </c>
      <c r="L17" s="277"/>
      <c r="M17" s="275" t="s">
        <v>24</v>
      </c>
      <c r="N17" s="296"/>
      <c r="O17" s="301"/>
      <c r="P17" s="297"/>
      <c r="Q17" s="300"/>
    </row>
    <row r="18" spans="1:17" s="51" customFormat="1" ht="22.5" customHeight="1" thickBot="1">
      <c r="A18" s="271" t="s">
        <v>26</v>
      </c>
      <c r="B18" s="432" t="s">
        <v>25</v>
      </c>
      <c r="C18" s="432"/>
      <c r="D18" s="295"/>
      <c r="E18" s="272" t="s">
        <v>26</v>
      </c>
      <c r="F18" s="276"/>
      <c r="G18" s="272" t="s">
        <v>26</v>
      </c>
      <c r="H18" s="276"/>
      <c r="I18" s="272" t="s">
        <v>26</v>
      </c>
      <c r="J18" s="276"/>
      <c r="K18" s="272" t="s">
        <v>26</v>
      </c>
      <c r="L18" s="277"/>
      <c r="M18" s="275" t="s">
        <v>26</v>
      </c>
      <c r="N18" s="296"/>
      <c r="O18" s="301"/>
      <c r="P18" s="297"/>
      <c r="Q18" s="300"/>
    </row>
    <row r="19" spans="1:17" s="51" customFormat="1" ht="22.5" customHeight="1" thickBot="1">
      <c r="A19" s="271" t="s">
        <v>92</v>
      </c>
      <c r="B19" s="432" t="s">
        <v>25</v>
      </c>
      <c r="C19" s="432"/>
      <c r="D19" s="295"/>
      <c r="E19" s="272" t="s">
        <v>92</v>
      </c>
      <c r="F19" s="276"/>
      <c r="G19" s="272" t="s">
        <v>92</v>
      </c>
      <c r="H19" s="276"/>
      <c r="I19" s="272" t="s">
        <v>92</v>
      </c>
      <c r="J19" s="276"/>
      <c r="K19" s="272" t="s">
        <v>92</v>
      </c>
      <c r="L19" s="277"/>
      <c r="M19" s="275" t="s">
        <v>92</v>
      </c>
      <c r="N19" s="296"/>
      <c r="O19" s="301"/>
      <c r="P19" s="297"/>
      <c r="Q19" s="300"/>
    </row>
    <row r="20" spans="1:17" s="51" customFormat="1" ht="22.5" customHeight="1" thickBot="1">
      <c r="A20" s="271" t="s">
        <v>93</v>
      </c>
      <c r="B20" s="281" t="s">
        <v>25</v>
      </c>
      <c r="C20" s="262"/>
      <c r="D20" s="295"/>
      <c r="E20" s="272" t="s">
        <v>93</v>
      </c>
      <c r="F20" s="276"/>
      <c r="G20" s="272" t="s">
        <v>93</v>
      </c>
      <c r="H20" s="276"/>
      <c r="I20" s="272" t="s">
        <v>93</v>
      </c>
      <c r="J20" s="276"/>
      <c r="K20" s="272" t="s">
        <v>93</v>
      </c>
      <c r="L20" s="277"/>
      <c r="M20" s="275" t="s">
        <v>93</v>
      </c>
      <c r="N20" s="296"/>
      <c r="O20" s="301"/>
      <c r="P20" s="297"/>
      <c r="Q20" s="300"/>
    </row>
    <row r="21" spans="1:17" s="51" customFormat="1" ht="22.5" customHeight="1" thickBot="1">
      <c r="A21" s="271" t="s">
        <v>94</v>
      </c>
      <c r="B21" s="432" t="s">
        <v>25</v>
      </c>
      <c r="C21" s="432"/>
      <c r="D21" s="295"/>
      <c r="E21" s="272" t="s">
        <v>94</v>
      </c>
      <c r="F21" s="276"/>
      <c r="G21" s="272" t="s">
        <v>94</v>
      </c>
      <c r="H21" s="276"/>
      <c r="I21" s="272" t="s">
        <v>94</v>
      </c>
      <c r="J21" s="276"/>
      <c r="K21" s="272" t="s">
        <v>94</v>
      </c>
      <c r="L21" s="277"/>
      <c r="M21" s="275" t="s">
        <v>94</v>
      </c>
      <c r="N21" s="296"/>
      <c r="O21" s="301"/>
      <c r="P21" s="297"/>
      <c r="Q21" s="300"/>
    </row>
    <row r="22" spans="1:17" s="51" customFormat="1" ht="22.5" customHeight="1" thickBot="1">
      <c r="A22" s="271" t="s">
        <v>95</v>
      </c>
      <c r="B22" s="281" t="s">
        <v>25</v>
      </c>
      <c r="C22" s="262"/>
      <c r="D22" s="295"/>
      <c r="E22" s="272" t="s">
        <v>95</v>
      </c>
      <c r="F22" s="276"/>
      <c r="G22" s="272" t="s">
        <v>95</v>
      </c>
      <c r="H22" s="276"/>
      <c r="I22" s="272" t="s">
        <v>95</v>
      </c>
      <c r="J22" s="276"/>
      <c r="K22" s="272" t="s">
        <v>95</v>
      </c>
      <c r="L22" s="277"/>
      <c r="M22" s="275" t="s">
        <v>95</v>
      </c>
      <c r="N22" s="296"/>
      <c r="O22" s="301"/>
      <c r="P22" s="297"/>
      <c r="Q22" s="300"/>
    </row>
    <row r="23" spans="1:17" s="51" customFormat="1" ht="22.5" customHeight="1" thickBot="1">
      <c r="A23" s="271" t="s">
        <v>96</v>
      </c>
      <c r="B23" s="432" t="s">
        <v>25</v>
      </c>
      <c r="C23" s="432"/>
      <c r="D23" s="295"/>
      <c r="E23" s="272" t="s">
        <v>96</v>
      </c>
      <c r="F23" s="276"/>
      <c r="G23" s="272" t="s">
        <v>96</v>
      </c>
      <c r="H23" s="276"/>
      <c r="I23" s="272" t="s">
        <v>96</v>
      </c>
      <c r="J23" s="276"/>
      <c r="K23" s="272" t="s">
        <v>96</v>
      </c>
      <c r="L23" s="277"/>
      <c r="M23" s="275" t="s">
        <v>96</v>
      </c>
      <c r="N23" s="296"/>
      <c r="O23" s="301"/>
      <c r="P23" s="297"/>
      <c r="Q23" s="300"/>
    </row>
    <row r="24" spans="1:17" s="51" customFormat="1" ht="22.5" customHeight="1" thickBot="1">
      <c r="A24" s="271" t="s">
        <v>97</v>
      </c>
      <c r="B24" s="281" t="s">
        <v>25</v>
      </c>
      <c r="C24" s="262"/>
      <c r="D24" s="295"/>
      <c r="E24" s="272" t="s">
        <v>97</v>
      </c>
      <c r="F24" s="276"/>
      <c r="G24" s="272" t="s">
        <v>97</v>
      </c>
      <c r="H24" s="276"/>
      <c r="I24" s="272" t="s">
        <v>97</v>
      </c>
      <c r="J24" s="276"/>
      <c r="K24" s="272" t="s">
        <v>97</v>
      </c>
      <c r="L24" s="277"/>
      <c r="M24" s="275" t="s">
        <v>97</v>
      </c>
      <c r="N24" s="296"/>
      <c r="O24" s="301"/>
      <c r="P24" s="297"/>
      <c r="Q24" s="300"/>
    </row>
    <row r="25" spans="1:17" s="51" customFormat="1" ht="22.5" customHeight="1" thickBot="1">
      <c r="A25" s="271" t="s">
        <v>30</v>
      </c>
      <c r="B25" s="432" t="s">
        <v>25</v>
      </c>
      <c r="C25" s="432"/>
      <c r="D25" s="295"/>
      <c r="E25" s="272" t="s">
        <v>30</v>
      </c>
      <c r="F25" s="276"/>
      <c r="G25" s="272" t="s">
        <v>30</v>
      </c>
      <c r="H25" s="276"/>
      <c r="I25" s="272" t="s">
        <v>30</v>
      </c>
      <c r="J25" s="276"/>
      <c r="K25" s="272" t="s">
        <v>30</v>
      </c>
      <c r="L25" s="277"/>
      <c r="M25" s="275" t="s">
        <v>30</v>
      </c>
      <c r="N25" s="296"/>
      <c r="O25" s="301"/>
      <c r="P25" s="297"/>
      <c r="Q25" s="300"/>
    </row>
    <row r="26" spans="1:17" s="51" customFormat="1" ht="22.5" customHeight="1" thickBot="1">
      <c r="A26" s="271" t="s">
        <v>98</v>
      </c>
      <c r="B26" s="432" t="s">
        <v>99</v>
      </c>
      <c r="C26" s="432"/>
      <c r="D26" s="295"/>
      <c r="E26" s="272" t="s">
        <v>98</v>
      </c>
      <c r="F26" s="276"/>
      <c r="G26" s="272" t="s">
        <v>98</v>
      </c>
      <c r="H26" s="276"/>
      <c r="I26" s="272" t="s">
        <v>98</v>
      </c>
      <c r="J26" s="276"/>
      <c r="K26" s="272" t="s">
        <v>98</v>
      </c>
      <c r="L26" s="277"/>
      <c r="M26" s="275" t="s">
        <v>98</v>
      </c>
      <c r="N26" s="296"/>
      <c r="O26" s="301"/>
      <c r="P26" s="297"/>
      <c r="Q26" s="300"/>
    </row>
    <row r="27" spans="1:17" s="51" customFormat="1" ht="22.5" customHeight="1" thickBot="1">
      <c r="A27" s="271" t="s">
        <v>100</v>
      </c>
      <c r="B27" s="432" t="s">
        <v>99</v>
      </c>
      <c r="C27" s="432"/>
      <c r="D27" s="295"/>
      <c r="E27" s="272" t="s">
        <v>100</v>
      </c>
      <c r="F27" s="276"/>
      <c r="G27" s="272" t="s">
        <v>100</v>
      </c>
      <c r="H27" s="276"/>
      <c r="I27" s="272" t="s">
        <v>100</v>
      </c>
      <c r="J27" s="276"/>
      <c r="K27" s="272" t="s">
        <v>100</v>
      </c>
      <c r="L27" s="277"/>
      <c r="M27" s="275" t="s">
        <v>100</v>
      </c>
      <c r="N27" s="296"/>
      <c r="O27" s="301"/>
      <c r="P27" s="297"/>
      <c r="Q27" s="300"/>
    </row>
    <row r="28" spans="1:17" s="51" customFormat="1" ht="22.5" customHeight="1" thickBot="1">
      <c r="A28" s="303" t="s">
        <v>34</v>
      </c>
      <c r="B28" s="304" t="s">
        <v>196</v>
      </c>
      <c r="C28" s="305"/>
      <c r="D28" s="295"/>
      <c r="E28" s="272" t="s">
        <v>34</v>
      </c>
      <c r="F28" s="276"/>
      <c r="G28" s="272" t="s">
        <v>34</v>
      </c>
      <c r="H28" s="276"/>
      <c r="I28" s="272" t="s">
        <v>34</v>
      </c>
      <c r="J28" s="276"/>
      <c r="K28" s="272" t="s">
        <v>34</v>
      </c>
      <c r="L28" s="277"/>
      <c r="M28" s="275" t="s">
        <v>34</v>
      </c>
      <c r="N28" s="296"/>
      <c r="O28" s="301"/>
      <c r="P28" s="297"/>
      <c r="Q28" s="300"/>
    </row>
    <row r="29" spans="1:17" s="51" customFormat="1" ht="22.5" customHeight="1" thickBot="1">
      <c r="A29" s="303" t="s">
        <v>35</v>
      </c>
      <c r="B29" s="281" t="s">
        <v>113</v>
      </c>
      <c r="C29" s="306"/>
      <c r="D29" s="295"/>
      <c r="E29" s="272" t="s">
        <v>35</v>
      </c>
      <c r="F29" s="276"/>
      <c r="G29" s="272" t="s">
        <v>35</v>
      </c>
      <c r="H29" s="276"/>
      <c r="I29" s="272" t="s">
        <v>35</v>
      </c>
      <c r="J29" s="276"/>
      <c r="K29" s="272" t="s">
        <v>35</v>
      </c>
      <c r="L29" s="277"/>
      <c r="M29" s="275" t="s">
        <v>35</v>
      </c>
      <c r="N29" s="296"/>
      <c r="O29" s="301"/>
      <c r="P29" s="297"/>
      <c r="Q29" s="300"/>
    </row>
    <row r="30" spans="1:17" s="51" customFormat="1" ht="33" customHeight="1" thickBot="1">
      <c r="A30" s="303" t="s">
        <v>37</v>
      </c>
      <c r="B30" s="281" t="s">
        <v>114</v>
      </c>
      <c r="C30" s="306"/>
      <c r="D30" s="295"/>
      <c r="E30" s="272" t="s">
        <v>37</v>
      </c>
      <c r="F30" s="276"/>
      <c r="G30" s="272" t="s">
        <v>37</v>
      </c>
      <c r="H30" s="276"/>
      <c r="I30" s="272" t="s">
        <v>37</v>
      </c>
      <c r="J30" s="276"/>
      <c r="K30" s="272" t="s">
        <v>37</v>
      </c>
      <c r="L30" s="277"/>
      <c r="M30" s="275" t="s">
        <v>37</v>
      </c>
      <c r="N30" s="296"/>
      <c r="O30" s="301"/>
      <c r="P30" s="297"/>
      <c r="Q30" s="300"/>
    </row>
    <row r="31" spans="1:17" s="53" customFormat="1" ht="33" customHeight="1" thickBot="1">
      <c r="A31" s="303" t="s">
        <v>38</v>
      </c>
      <c r="B31" s="281" t="s">
        <v>112</v>
      </c>
      <c r="C31" s="307"/>
      <c r="D31" s="295"/>
      <c r="E31" s="272" t="s">
        <v>38</v>
      </c>
      <c r="F31" s="276"/>
      <c r="G31" s="272" t="s">
        <v>38</v>
      </c>
      <c r="H31" s="276"/>
      <c r="I31" s="272" t="s">
        <v>38</v>
      </c>
      <c r="J31" s="276"/>
      <c r="K31" s="272" t="s">
        <v>38</v>
      </c>
      <c r="L31" s="277"/>
      <c r="M31" s="275" t="s">
        <v>38</v>
      </c>
      <c r="N31" s="296"/>
      <c r="O31" s="301"/>
      <c r="P31" s="297"/>
      <c r="Q31" s="300"/>
    </row>
    <row r="32" spans="1:17" s="51" customFormat="1" ht="33" customHeight="1" thickBot="1">
      <c r="A32" s="271" t="s">
        <v>39</v>
      </c>
      <c r="B32" s="432" t="s">
        <v>40</v>
      </c>
      <c r="C32" s="444"/>
      <c r="D32" s="295"/>
      <c r="E32" s="272" t="s">
        <v>39</v>
      </c>
      <c r="F32" s="276"/>
      <c r="G32" s="272" t="s">
        <v>39</v>
      </c>
      <c r="H32" s="276"/>
      <c r="I32" s="272" t="s">
        <v>39</v>
      </c>
      <c r="J32" s="276"/>
      <c r="K32" s="272" t="s">
        <v>39</v>
      </c>
      <c r="L32" s="277"/>
      <c r="M32" s="275" t="s">
        <v>39</v>
      </c>
      <c r="N32" s="296"/>
      <c r="O32" s="301"/>
      <c r="P32" s="297"/>
      <c r="Q32" s="300"/>
    </row>
    <row r="33" spans="1:17" ht="31.5" customHeight="1" thickBot="1">
      <c r="A33" s="271" t="s">
        <v>295</v>
      </c>
      <c r="B33" s="432" t="s">
        <v>42</v>
      </c>
      <c r="C33" s="432"/>
      <c r="D33" s="295"/>
      <c r="E33" s="272" t="s">
        <v>295</v>
      </c>
      <c r="F33" s="276"/>
      <c r="G33" s="272" t="s">
        <v>295</v>
      </c>
      <c r="H33" s="276"/>
      <c r="I33" s="272" t="s">
        <v>295</v>
      </c>
      <c r="J33" s="276"/>
      <c r="K33" s="272" t="s">
        <v>295</v>
      </c>
      <c r="L33" s="277"/>
      <c r="M33" s="275" t="s">
        <v>295</v>
      </c>
      <c r="N33" s="296"/>
      <c r="O33" s="301"/>
      <c r="P33" s="297"/>
      <c r="Q33" s="300"/>
    </row>
    <row r="34" spans="1:17" ht="22.5" customHeight="1" thickBot="1">
      <c r="A34" s="284" t="s">
        <v>296</v>
      </c>
      <c r="B34" s="432" t="s">
        <v>42</v>
      </c>
      <c r="C34" s="432"/>
      <c r="D34" s="295"/>
      <c r="E34" s="272" t="s">
        <v>296</v>
      </c>
      <c r="F34" s="276"/>
      <c r="G34" s="272" t="s">
        <v>296</v>
      </c>
      <c r="H34" s="276"/>
      <c r="I34" s="272" t="s">
        <v>296</v>
      </c>
      <c r="J34" s="282"/>
      <c r="K34" s="272" t="s">
        <v>296</v>
      </c>
      <c r="L34" s="283"/>
      <c r="M34" s="275" t="s">
        <v>296</v>
      </c>
      <c r="N34" s="296"/>
      <c r="O34" s="301"/>
      <c r="P34" s="297"/>
      <c r="Q34" s="300"/>
    </row>
    <row r="35" spans="1:17" ht="22.5" customHeight="1" thickBot="1">
      <c r="A35" s="284" t="s">
        <v>297</v>
      </c>
      <c r="B35" s="432" t="s">
        <v>42</v>
      </c>
      <c r="C35" s="432"/>
      <c r="D35" s="295"/>
      <c r="E35" s="272" t="s">
        <v>297</v>
      </c>
      <c r="F35" s="276"/>
      <c r="G35" s="272" t="s">
        <v>297</v>
      </c>
      <c r="H35" s="276"/>
      <c r="I35" s="272" t="s">
        <v>297</v>
      </c>
      <c r="J35" s="282"/>
      <c r="K35" s="272" t="s">
        <v>297</v>
      </c>
      <c r="L35" s="283"/>
      <c r="M35" s="275" t="s">
        <v>297</v>
      </c>
      <c r="N35" s="296"/>
      <c r="O35" s="301"/>
      <c r="P35" s="297"/>
      <c r="Q35" s="300"/>
    </row>
    <row r="36" spans="1:17" ht="27" customHeight="1" thickBot="1">
      <c r="A36" s="284" t="s">
        <v>298</v>
      </c>
      <c r="B36" s="432" t="s">
        <v>45</v>
      </c>
      <c r="C36" s="432"/>
      <c r="D36" s="295"/>
      <c r="E36" s="272" t="s">
        <v>298</v>
      </c>
      <c r="F36" s="276"/>
      <c r="G36" s="272" t="s">
        <v>298</v>
      </c>
      <c r="H36" s="276"/>
      <c r="I36" s="272" t="s">
        <v>298</v>
      </c>
      <c r="J36" s="282"/>
      <c r="K36" s="272" t="s">
        <v>298</v>
      </c>
      <c r="L36" s="283"/>
      <c r="M36" s="275" t="s">
        <v>298</v>
      </c>
      <c r="N36" s="296"/>
      <c r="O36" s="301"/>
      <c r="P36" s="297"/>
      <c r="Q36" s="300"/>
    </row>
    <row r="37" spans="1:17" ht="20.25" customHeight="1" thickBot="1">
      <c r="A37" s="284" t="s">
        <v>299</v>
      </c>
      <c r="B37" s="432" t="s">
        <v>45</v>
      </c>
      <c r="C37" s="432"/>
      <c r="D37" s="295"/>
      <c r="E37" s="272" t="s">
        <v>299</v>
      </c>
      <c r="F37" s="276"/>
      <c r="G37" s="272" t="s">
        <v>299</v>
      </c>
      <c r="H37" s="276"/>
      <c r="I37" s="272" t="s">
        <v>299</v>
      </c>
      <c r="J37" s="282"/>
      <c r="K37" s="272" t="s">
        <v>299</v>
      </c>
      <c r="L37" s="283"/>
      <c r="M37" s="275" t="s">
        <v>299</v>
      </c>
      <c r="N37" s="296"/>
      <c r="O37" s="301"/>
      <c r="P37" s="297"/>
      <c r="Q37" s="300"/>
    </row>
    <row r="38" spans="1:17" ht="22.5" customHeight="1" thickBot="1">
      <c r="A38" s="285" t="s">
        <v>48</v>
      </c>
      <c r="B38" s="445" t="s">
        <v>49</v>
      </c>
      <c r="C38" s="445"/>
      <c r="D38" s="295"/>
      <c r="E38" s="272" t="s">
        <v>48</v>
      </c>
      <c r="F38" s="276"/>
      <c r="G38" s="272" t="s">
        <v>48</v>
      </c>
      <c r="H38" s="276"/>
      <c r="I38" s="272" t="s">
        <v>48</v>
      </c>
      <c r="J38" s="276"/>
      <c r="K38" s="272" t="s">
        <v>48</v>
      </c>
      <c r="L38" s="276"/>
      <c r="M38" s="275" t="s">
        <v>48</v>
      </c>
      <c r="N38" s="296"/>
      <c r="O38" s="301"/>
      <c r="P38" s="297"/>
      <c r="Q38" s="300"/>
    </row>
    <row r="39" spans="1:17" ht="22.5" customHeight="1" thickBot="1">
      <c r="A39" s="285" t="s">
        <v>242</v>
      </c>
      <c r="B39" s="262" t="s">
        <v>244</v>
      </c>
      <c r="C39" s="308"/>
      <c r="D39" s="295"/>
      <c r="E39" s="272" t="s">
        <v>242</v>
      </c>
      <c r="F39" s="276"/>
      <c r="G39" s="272" t="s">
        <v>242</v>
      </c>
      <c r="H39" s="276"/>
      <c r="I39" s="272" t="s">
        <v>242</v>
      </c>
      <c r="J39" s="276"/>
      <c r="K39" s="272" t="s">
        <v>242</v>
      </c>
      <c r="L39" s="276"/>
      <c r="M39" s="275" t="s">
        <v>242</v>
      </c>
      <c r="N39" s="296"/>
      <c r="O39" s="301"/>
      <c r="P39" s="297"/>
      <c r="Q39" s="300"/>
    </row>
    <row r="40" spans="1:17" ht="27" customHeight="1" thickBot="1">
      <c r="A40" s="285" t="s">
        <v>243</v>
      </c>
      <c r="B40" s="262" t="s">
        <v>245</v>
      </c>
      <c r="C40" s="309"/>
      <c r="D40" s="295"/>
      <c r="E40" s="272" t="s">
        <v>243</v>
      </c>
      <c r="F40" s="276"/>
      <c r="G40" s="272" t="s">
        <v>243</v>
      </c>
      <c r="H40" s="276"/>
      <c r="I40" s="272" t="s">
        <v>243</v>
      </c>
      <c r="J40" s="276"/>
      <c r="K40" s="272" t="s">
        <v>243</v>
      </c>
      <c r="L40" s="276"/>
      <c r="M40" s="275" t="s">
        <v>243</v>
      </c>
      <c r="N40" s="296"/>
      <c r="O40" s="301"/>
      <c r="P40" s="297"/>
      <c r="Q40" s="300"/>
    </row>
    <row r="41" spans="1:17" ht="29.25" customHeight="1" thickBot="1">
      <c r="A41" s="285" t="s">
        <v>212</v>
      </c>
      <c r="B41" s="445" t="s">
        <v>227</v>
      </c>
      <c r="C41" s="445"/>
      <c r="D41" s="295"/>
      <c r="E41" s="272" t="s">
        <v>212</v>
      </c>
      <c r="F41" s="276"/>
      <c r="G41" s="272" t="s">
        <v>212</v>
      </c>
      <c r="H41" s="276"/>
      <c r="I41" s="272" t="s">
        <v>212</v>
      </c>
      <c r="J41" s="276"/>
      <c r="K41" s="272" t="s">
        <v>212</v>
      </c>
      <c r="L41" s="276"/>
      <c r="M41" s="275" t="s">
        <v>212</v>
      </c>
      <c r="N41" s="296"/>
      <c r="O41" s="301"/>
      <c r="P41" s="297"/>
      <c r="Q41" s="300"/>
    </row>
    <row r="42" spans="1:17" ht="22.5" customHeight="1" thickBot="1">
      <c r="A42" s="285" t="s">
        <v>213</v>
      </c>
      <c r="B42" s="445" t="s">
        <v>228</v>
      </c>
      <c r="C42" s="445"/>
      <c r="D42" s="295"/>
      <c r="E42" s="272" t="s">
        <v>213</v>
      </c>
      <c r="F42" s="276"/>
      <c r="G42" s="272" t="s">
        <v>213</v>
      </c>
      <c r="H42" s="276"/>
      <c r="I42" s="272" t="s">
        <v>213</v>
      </c>
      <c r="J42" s="276"/>
      <c r="K42" s="272" t="s">
        <v>213</v>
      </c>
      <c r="L42" s="276"/>
      <c r="M42" s="275" t="s">
        <v>213</v>
      </c>
      <c r="N42" s="296"/>
      <c r="O42" s="301"/>
      <c r="P42" s="297"/>
      <c r="Q42" s="300"/>
    </row>
    <row r="43" spans="1:17" ht="22.5" customHeight="1" thickBot="1">
      <c r="A43" s="285" t="s">
        <v>214</v>
      </c>
      <c r="B43" s="445" t="s">
        <v>228</v>
      </c>
      <c r="C43" s="445"/>
      <c r="D43" s="295"/>
      <c r="E43" s="272" t="s">
        <v>214</v>
      </c>
      <c r="F43" s="276"/>
      <c r="G43" s="272" t="s">
        <v>214</v>
      </c>
      <c r="H43" s="276"/>
      <c r="I43" s="272" t="s">
        <v>214</v>
      </c>
      <c r="J43" s="276"/>
      <c r="K43" s="272" t="s">
        <v>214</v>
      </c>
      <c r="L43" s="276"/>
      <c r="M43" s="275" t="s">
        <v>214</v>
      </c>
      <c r="N43" s="296"/>
      <c r="O43" s="301"/>
      <c r="P43" s="297"/>
      <c r="Q43" s="300"/>
    </row>
    <row r="44" spans="1:17" ht="22.5" customHeight="1" thickBot="1">
      <c r="A44" s="285" t="s">
        <v>215</v>
      </c>
      <c r="B44" s="445" t="s">
        <v>228</v>
      </c>
      <c r="C44" s="445"/>
      <c r="D44" s="295"/>
      <c r="E44" s="272" t="s">
        <v>215</v>
      </c>
      <c r="F44" s="276"/>
      <c r="G44" s="272" t="s">
        <v>215</v>
      </c>
      <c r="H44" s="276"/>
      <c r="I44" s="272" t="s">
        <v>215</v>
      </c>
      <c r="J44" s="276"/>
      <c r="K44" s="272" t="s">
        <v>215</v>
      </c>
      <c r="L44" s="276"/>
      <c r="M44" s="275" t="s">
        <v>215</v>
      </c>
      <c r="N44" s="296"/>
      <c r="O44" s="301"/>
      <c r="P44" s="297"/>
      <c r="Q44" s="300"/>
    </row>
    <row r="45" spans="1:17" ht="22.5" customHeight="1" thickBot="1">
      <c r="A45" s="285" t="s">
        <v>216</v>
      </c>
      <c r="B45" s="445" t="s">
        <v>228</v>
      </c>
      <c r="C45" s="445"/>
      <c r="D45" s="295"/>
      <c r="E45" s="272" t="s">
        <v>216</v>
      </c>
      <c r="F45" s="276"/>
      <c r="G45" s="272" t="s">
        <v>216</v>
      </c>
      <c r="H45" s="276"/>
      <c r="I45" s="272" t="s">
        <v>216</v>
      </c>
      <c r="J45" s="276"/>
      <c r="K45" s="272" t="s">
        <v>216</v>
      </c>
      <c r="L45" s="276"/>
      <c r="M45" s="275" t="s">
        <v>216</v>
      </c>
      <c r="N45" s="296"/>
      <c r="O45" s="301"/>
      <c r="P45" s="297"/>
      <c r="Q45" s="300"/>
    </row>
    <row r="46" spans="1:17" ht="28.5" customHeight="1" thickBot="1">
      <c r="A46" s="285" t="s">
        <v>217</v>
      </c>
      <c r="B46" s="445" t="s">
        <v>228</v>
      </c>
      <c r="C46" s="445"/>
      <c r="D46" s="295"/>
      <c r="E46" s="272" t="s">
        <v>217</v>
      </c>
      <c r="F46" s="276"/>
      <c r="G46" s="272" t="s">
        <v>217</v>
      </c>
      <c r="H46" s="276"/>
      <c r="I46" s="272" t="s">
        <v>217</v>
      </c>
      <c r="J46" s="276"/>
      <c r="K46" s="272" t="s">
        <v>217</v>
      </c>
      <c r="L46" s="276"/>
      <c r="M46" s="275" t="s">
        <v>217</v>
      </c>
      <c r="N46" s="296"/>
      <c r="O46" s="301"/>
      <c r="P46" s="297"/>
      <c r="Q46" s="300"/>
    </row>
    <row r="47" spans="1:17" ht="22.5" customHeight="1" thickBot="1">
      <c r="A47" s="285" t="s">
        <v>218</v>
      </c>
      <c r="B47" s="310" t="s">
        <v>229</v>
      </c>
      <c r="C47" s="311"/>
      <c r="D47" s="295"/>
      <c r="E47" s="272" t="s">
        <v>218</v>
      </c>
      <c r="F47" s="276"/>
      <c r="G47" s="272" t="s">
        <v>218</v>
      </c>
      <c r="H47" s="276"/>
      <c r="I47" s="272" t="s">
        <v>218</v>
      </c>
      <c r="J47" s="276"/>
      <c r="K47" s="272" t="s">
        <v>218</v>
      </c>
      <c r="L47" s="276"/>
      <c r="M47" s="275" t="s">
        <v>218</v>
      </c>
      <c r="N47" s="296"/>
      <c r="O47" s="301"/>
      <c r="P47" s="297"/>
      <c r="Q47" s="300"/>
    </row>
    <row r="48" spans="1:17" ht="22.5" customHeight="1" thickBot="1">
      <c r="A48" s="285" t="s">
        <v>219</v>
      </c>
      <c r="B48" s="445" t="s">
        <v>498</v>
      </c>
      <c r="C48" s="447"/>
      <c r="D48" s="295"/>
      <c r="E48" s="272" t="s">
        <v>219</v>
      </c>
      <c r="F48" s="276"/>
      <c r="G48" s="272" t="s">
        <v>219</v>
      </c>
      <c r="H48" s="276"/>
      <c r="I48" s="272" t="s">
        <v>219</v>
      </c>
      <c r="J48" s="276"/>
      <c r="K48" s="272" t="s">
        <v>219</v>
      </c>
      <c r="L48" s="276"/>
      <c r="M48" s="275" t="s">
        <v>219</v>
      </c>
      <c r="N48" s="296"/>
      <c r="O48" s="301"/>
      <c r="P48" s="297"/>
      <c r="Q48" s="300"/>
    </row>
    <row r="49" spans="1:17" ht="22.5" customHeight="1" thickBot="1">
      <c r="A49" s="285" t="s">
        <v>499</v>
      </c>
      <c r="B49" s="263"/>
      <c r="C49" s="263"/>
      <c r="D49" s="295"/>
      <c r="E49" s="272" t="s">
        <v>499</v>
      </c>
      <c r="F49" s="276"/>
      <c r="G49" s="272" t="s">
        <v>499</v>
      </c>
      <c r="H49" s="276"/>
      <c r="I49" s="272" t="s">
        <v>499</v>
      </c>
      <c r="J49" s="276"/>
      <c r="K49" s="272" t="s">
        <v>499</v>
      </c>
      <c r="L49" s="276"/>
      <c r="M49" s="275" t="s">
        <v>499</v>
      </c>
      <c r="N49" s="296"/>
      <c r="O49" s="301"/>
      <c r="P49" s="297"/>
      <c r="Q49" s="300"/>
    </row>
    <row r="50" spans="1:17" ht="22.5" customHeight="1" thickBot="1">
      <c r="A50" s="285" t="s">
        <v>424</v>
      </c>
      <c r="B50" s="263"/>
      <c r="C50" s="263"/>
      <c r="D50" s="295"/>
      <c r="E50" s="272" t="s">
        <v>424</v>
      </c>
      <c r="F50" s="276"/>
      <c r="G50" s="272" t="s">
        <v>424</v>
      </c>
      <c r="H50" s="276"/>
      <c r="I50" s="272" t="s">
        <v>424</v>
      </c>
      <c r="J50" s="276"/>
      <c r="K50" s="272" t="s">
        <v>424</v>
      </c>
      <c r="L50" s="276"/>
      <c r="M50" s="275" t="s">
        <v>424</v>
      </c>
      <c r="N50" s="296"/>
      <c r="O50" s="301"/>
      <c r="P50" s="297"/>
      <c r="Q50" s="300"/>
    </row>
    <row r="51" spans="1:17" ht="31.5" customHeight="1" thickBot="1">
      <c r="A51" s="286" t="s">
        <v>57</v>
      </c>
      <c r="B51" s="447" t="s">
        <v>65</v>
      </c>
      <c r="C51" s="447"/>
      <c r="D51" s="295"/>
      <c r="E51" s="272" t="s">
        <v>57</v>
      </c>
      <c r="F51" s="276"/>
      <c r="G51" s="272" t="s">
        <v>57</v>
      </c>
      <c r="H51" s="276"/>
      <c r="I51" s="272" t="s">
        <v>57</v>
      </c>
      <c r="J51" s="276"/>
      <c r="K51" s="272" t="s">
        <v>57</v>
      </c>
      <c r="L51" s="276"/>
      <c r="M51" s="275" t="s">
        <v>57</v>
      </c>
      <c r="N51" s="296"/>
      <c r="O51" s="301"/>
      <c r="P51" s="297"/>
      <c r="Q51" s="300"/>
    </row>
    <row r="52" spans="1:17" ht="34.5" customHeight="1" thickBot="1">
      <c r="A52" s="284" t="s">
        <v>59</v>
      </c>
      <c r="B52" s="432" t="s">
        <v>197</v>
      </c>
      <c r="C52" s="432"/>
      <c r="D52" s="295"/>
      <c r="E52" s="272" t="s">
        <v>59</v>
      </c>
      <c r="F52" s="276"/>
      <c r="G52" s="272" t="s">
        <v>59</v>
      </c>
      <c r="H52" s="276"/>
      <c r="I52" s="272" t="s">
        <v>59</v>
      </c>
      <c r="J52" s="276"/>
      <c r="K52" s="272" t="s">
        <v>59</v>
      </c>
      <c r="L52" s="276"/>
      <c r="M52" s="275" t="s">
        <v>59</v>
      </c>
      <c r="N52" s="296"/>
      <c r="O52" s="301"/>
      <c r="P52" s="297"/>
      <c r="Q52" s="300"/>
    </row>
    <row r="53" spans="1:17" ht="24.75" customHeight="1" thickBot="1">
      <c r="A53" s="284" t="s">
        <v>62</v>
      </c>
      <c r="B53" s="432" t="s">
        <v>65</v>
      </c>
      <c r="C53" s="432"/>
      <c r="D53" s="295"/>
      <c r="E53" s="272" t="s">
        <v>62</v>
      </c>
      <c r="F53" s="276"/>
      <c r="G53" s="272" t="s">
        <v>62</v>
      </c>
      <c r="H53" s="276"/>
      <c r="I53" s="272" t="s">
        <v>62</v>
      </c>
      <c r="J53" s="276"/>
      <c r="K53" s="272" t="s">
        <v>62</v>
      </c>
      <c r="L53" s="276"/>
      <c r="M53" s="275" t="s">
        <v>62</v>
      </c>
      <c r="N53" s="296"/>
      <c r="O53" s="301"/>
      <c r="P53" s="297"/>
      <c r="Q53" s="300"/>
    </row>
    <row r="54" spans="1:17" ht="25.5" customHeight="1" thickBot="1">
      <c r="A54" s="284" t="s">
        <v>64</v>
      </c>
      <c r="B54" s="432" t="s">
        <v>65</v>
      </c>
      <c r="C54" s="446"/>
      <c r="D54" s="295"/>
      <c r="E54" s="272" t="s">
        <v>64</v>
      </c>
      <c r="F54" s="276"/>
      <c r="G54" s="272" t="s">
        <v>64</v>
      </c>
      <c r="H54" s="276"/>
      <c r="I54" s="272" t="s">
        <v>64</v>
      </c>
      <c r="J54" s="282"/>
      <c r="K54" s="272" t="s">
        <v>64</v>
      </c>
      <c r="L54" s="282"/>
      <c r="M54" s="275" t="s">
        <v>64</v>
      </c>
      <c r="N54" s="296"/>
      <c r="O54" s="301"/>
      <c r="P54" s="297"/>
      <c r="Q54" s="300"/>
    </row>
    <row r="55" spans="1:17" ht="24.75" customHeight="1" thickBot="1">
      <c r="A55" s="303" t="s">
        <v>66</v>
      </c>
      <c r="B55" s="281" t="s">
        <v>111</v>
      </c>
      <c r="C55" s="311"/>
      <c r="D55" s="295"/>
      <c r="E55" s="272" t="s">
        <v>66</v>
      </c>
      <c r="F55" s="279"/>
      <c r="G55" s="272" t="s">
        <v>66</v>
      </c>
      <c r="H55" s="279"/>
      <c r="I55" s="272" t="s">
        <v>66</v>
      </c>
      <c r="J55" s="287"/>
      <c r="K55" s="272" t="s">
        <v>66</v>
      </c>
      <c r="L55" s="288"/>
      <c r="M55" s="275" t="s">
        <v>66</v>
      </c>
      <c r="N55" s="296"/>
      <c r="O55" s="301"/>
      <c r="P55" s="297"/>
      <c r="Q55" s="300"/>
    </row>
    <row r="56" spans="1:17" ht="24.75" customHeight="1" thickBot="1">
      <c r="A56" s="271" t="s">
        <v>67</v>
      </c>
      <c r="B56" s="432" t="s">
        <v>68</v>
      </c>
      <c r="C56" s="444"/>
      <c r="D56" s="295"/>
      <c r="E56" s="272" t="s">
        <v>67</v>
      </c>
      <c r="F56" s="276"/>
      <c r="G56" s="272" t="s">
        <v>67</v>
      </c>
      <c r="H56" s="276"/>
      <c r="I56" s="272" t="s">
        <v>67</v>
      </c>
      <c r="J56" s="282"/>
      <c r="K56" s="272" t="s">
        <v>67</v>
      </c>
      <c r="L56" s="283"/>
      <c r="M56" s="275" t="s">
        <v>67</v>
      </c>
      <c r="N56" s="296"/>
      <c r="O56" s="301"/>
      <c r="P56" s="297"/>
      <c r="Q56" s="300"/>
    </row>
    <row r="57" spans="1:17" ht="24.75" customHeight="1" thickBot="1">
      <c r="A57" s="284" t="s">
        <v>69</v>
      </c>
      <c r="B57" s="432" t="s">
        <v>70</v>
      </c>
      <c r="C57" s="432"/>
      <c r="D57" s="295"/>
      <c r="E57" s="272" t="s">
        <v>69</v>
      </c>
      <c r="F57" s="276"/>
      <c r="G57" s="272" t="s">
        <v>69</v>
      </c>
      <c r="H57" s="276"/>
      <c r="I57" s="272" t="s">
        <v>69</v>
      </c>
      <c r="J57" s="282"/>
      <c r="K57" s="272" t="s">
        <v>69</v>
      </c>
      <c r="L57" s="283"/>
      <c r="M57" s="275" t="s">
        <v>69</v>
      </c>
      <c r="N57" s="296"/>
      <c r="O57" s="301"/>
      <c r="P57" s="297"/>
      <c r="Q57" s="300"/>
    </row>
    <row r="58" spans="1:17" ht="33" customHeight="1" thickBot="1">
      <c r="A58" s="284" t="s">
        <v>71</v>
      </c>
      <c r="B58" s="432" t="s">
        <v>72</v>
      </c>
      <c r="C58" s="432"/>
      <c r="D58" s="295"/>
      <c r="E58" s="272" t="s">
        <v>71</v>
      </c>
      <c r="F58" s="276"/>
      <c r="G58" s="272" t="s">
        <v>71</v>
      </c>
      <c r="H58" s="276"/>
      <c r="I58" s="272" t="s">
        <v>71</v>
      </c>
      <c r="J58" s="282"/>
      <c r="K58" s="272" t="s">
        <v>71</v>
      </c>
      <c r="L58" s="283"/>
      <c r="M58" s="275" t="s">
        <v>71</v>
      </c>
      <c r="N58" s="296"/>
      <c r="O58" s="301"/>
      <c r="P58" s="297"/>
      <c r="Q58" s="300"/>
    </row>
    <row r="59" spans="1:17" ht="24.75" customHeight="1" thickBot="1">
      <c r="A59" s="292" t="s">
        <v>73</v>
      </c>
      <c r="B59" s="446" t="s">
        <v>102</v>
      </c>
      <c r="C59" s="446"/>
      <c r="D59" s="295"/>
      <c r="E59" s="272" t="s">
        <v>73</v>
      </c>
      <c r="F59" s="289"/>
      <c r="G59" s="272" t="s">
        <v>73</v>
      </c>
      <c r="H59" s="289"/>
      <c r="I59" s="272" t="s">
        <v>73</v>
      </c>
      <c r="J59" s="290"/>
      <c r="K59" s="272" t="s">
        <v>73</v>
      </c>
      <c r="L59" s="291"/>
      <c r="M59" s="275" t="s">
        <v>73</v>
      </c>
      <c r="N59" s="296"/>
      <c r="O59" s="301"/>
      <c r="P59" s="297"/>
      <c r="Q59" s="312"/>
    </row>
    <row r="60" spans="1:17" ht="24.75" customHeight="1" thickBot="1">
      <c r="A60" s="293" t="s">
        <v>74</v>
      </c>
      <c r="B60" s="313" t="s">
        <v>198</v>
      </c>
      <c r="C60" s="314"/>
      <c r="D60" s="295"/>
      <c r="E60" s="272" t="s">
        <v>74</v>
      </c>
      <c r="F60" s="315"/>
      <c r="G60" s="272" t="s">
        <v>74</v>
      </c>
      <c r="H60" s="315"/>
      <c r="I60" s="272" t="s">
        <v>74</v>
      </c>
      <c r="J60" s="291"/>
      <c r="K60" s="272" t="s">
        <v>74</v>
      </c>
      <c r="L60" s="291"/>
      <c r="M60" s="275" t="s">
        <v>74</v>
      </c>
      <c r="N60" s="316"/>
      <c r="O60" s="317" t="s">
        <v>74</v>
      </c>
      <c r="P60" s="316"/>
      <c r="Q60" s="318" t="s">
        <v>74</v>
      </c>
    </row>
    <row r="61" spans="1:17" ht="24.75" customHeight="1" thickBot="1">
      <c r="A61" s="284" t="s">
        <v>157</v>
      </c>
      <c r="B61" s="432" t="s">
        <v>199</v>
      </c>
      <c r="C61" s="432"/>
      <c r="D61" s="295"/>
      <c r="E61" s="272" t="s">
        <v>157</v>
      </c>
      <c r="F61" s="315"/>
      <c r="G61" s="272" t="s">
        <v>157</v>
      </c>
      <c r="H61" s="315"/>
      <c r="I61" s="272" t="s">
        <v>157</v>
      </c>
      <c r="J61" s="291"/>
      <c r="K61" s="272" t="s">
        <v>157</v>
      </c>
      <c r="L61" s="291"/>
      <c r="M61" s="275" t="s">
        <v>157</v>
      </c>
      <c r="N61" s="296"/>
      <c r="O61" s="301"/>
      <c r="P61" s="297"/>
      <c r="Q61" s="300"/>
    </row>
    <row r="62" spans="1:17" ht="24.75" customHeight="1" thickBot="1">
      <c r="A62" s="284" t="s">
        <v>190</v>
      </c>
      <c r="B62" s="432" t="s">
        <v>200</v>
      </c>
      <c r="C62" s="432"/>
      <c r="D62" s="295"/>
      <c r="E62" s="272" t="s">
        <v>190</v>
      </c>
      <c r="F62" s="315"/>
      <c r="G62" s="272" t="s">
        <v>190</v>
      </c>
      <c r="H62" s="315"/>
      <c r="I62" s="272" t="s">
        <v>190</v>
      </c>
      <c r="J62" s="291"/>
      <c r="K62" s="272" t="s">
        <v>190</v>
      </c>
      <c r="L62" s="291"/>
      <c r="M62" s="275" t="s">
        <v>190</v>
      </c>
      <c r="N62" s="296"/>
      <c r="O62" s="301"/>
      <c r="P62" s="297"/>
      <c r="Q62" s="300"/>
    </row>
    <row r="63" spans="1:17" ht="24.75" customHeight="1" thickBot="1">
      <c r="A63" s="284" t="s">
        <v>191</v>
      </c>
      <c r="B63" s="432" t="s">
        <v>201</v>
      </c>
      <c r="C63" s="432"/>
      <c r="D63" s="295"/>
      <c r="E63" s="272" t="s">
        <v>191</v>
      </c>
      <c r="F63" s="315"/>
      <c r="G63" s="272" t="s">
        <v>191</v>
      </c>
      <c r="H63" s="315"/>
      <c r="I63" s="272" t="s">
        <v>191</v>
      </c>
      <c r="J63" s="291"/>
      <c r="K63" s="272" t="s">
        <v>191</v>
      </c>
      <c r="L63" s="291"/>
      <c r="M63" s="275" t="s">
        <v>191</v>
      </c>
      <c r="N63" s="296"/>
      <c r="O63" s="301"/>
      <c r="P63" s="297"/>
      <c r="Q63" s="300"/>
    </row>
    <row r="64" spans="1:17" ht="24.75" customHeight="1" thickBot="1">
      <c r="A64" s="284" t="s">
        <v>192</v>
      </c>
      <c r="B64" s="432" t="s">
        <v>201</v>
      </c>
      <c r="C64" s="432"/>
      <c r="D64" s="295"/>
      <c r="E64" s="272" t="s">
        <v>192</v>
      </c>
      <c r="F64" s="315"/>
      <c r="G64" s="272" t="s">
        <v>192</v>
      </c>
      <c r="H64" s="315"/>
      <c r="I64" s="272" t="s">
        <v>192</v>
      </c>
      <c r="J64" s="291"/>
      <c r="K64" s="272" t="s">
        <v>192</v>
      </c>
      <c r="L64" s="291"/>
      <c r="M64" s="275" t="s">
        <v>192</v>
      </c>
      <c r="N64" s="296"/>
      <c r="O64" s="301"/>
      <c r="P64" s="297"/>
      <c r="Q64" s="300"/>
    </row>
    <row r="65" spans="1:17" ht="24.75" customHeight="1" thickBot="1">
      <c r="A65" s="284" t="s">
        <v>193</v>
      </c>
      <c r="B65" s="432" t="s">
        <v>201</v>
      </c>
      <c r="C65" s="432"/>
      <c r="D65" s="295"/>
      <c r="E65" s="272" t="s">
        <v>193</v>
      </c>
      <c r="F65" s="315"/>
      <c r="G65" s="272" t="s">
        <v>193</v>
      </c>
      <c r="H65" s="315"/>
      <c r="I65" s="272" t="s">
        <v>193</v>
      </c>
      <c r="J65" s="291"/>
      <c r="K65" s="272" t="s">
        <v>193</v>
      </c>
      <c r="L65" s="291"/>
      <c r="M65" s="275" t="s">
        <v>193</v>
      </c>
      <c r="N65" s="296"/>
      <c r="O65" s="301"/>
      <c r="P65" s="297"/>
      <c r="Q65" s="300"/>
    </row>
    <row r="66" spans="1:17" ht="25.5" customHeight="1" thickBot="1">
      <c r="A66" s="284" t="s">
        <v>194</v>
      </c>
      <c r="B66" s="432" t="s">
        <v>202</v>
      </c>
      <c r="C66" s="432"/>
      <c r="D66" s="295"/>
      <c r="E66" s="272" t="s">
        <v>194</v>
      </c>
      <c r="F66" s="277"/>
      <c r="G66" s="272" t="s">
        <v>194</v>
      </c>
      <c r="H66" s="277"/>
      <c r="I66" s="272" t="s">
        <v>194</v>
      </c>
      <c r="J66" s="283"/>
      <c r="K66" s="272" t="s">
        <v>194</v>
      </c>
      <c r="L66" s="283"/>
      <c r="M66" s="275" t="s">
        <v>194</v>
      </c>
      <c r="N66" s="296"/>
      <c r="O66" s="301"/>
      <c r="P66" s="297"/>
      <c r="Q66" s="300"/>
    </row>
    <row r="67" spans="1:17" ht="25.5" customHeight="1" thickBot="1">
      <c r="A67" s="319" t="s">
        <v>195</v>
      </c>
      <c r="B67" s="437" t="s">
        <v>202</v>
      </c>
      <c r="C67" s="438"/>
      <c r="D67" s="295"/>
      <c r="E67" s="272" t="s">
        <v>195</v>
      </c>
      <c r="F67" s="320"/>
      <c r="G67" s="272" t="s">
        <v>195</v>
      </c>
      <c r="H67" s="320"/>
      <c r="I67" s="272" t="s">
        <v>195</v>
      </c>
      <c r="J67" s="321"/>
      <c r="K67" s="272" t="s">
        <v>195</v>
      </c>
      <c r="L67" s="321"/>
      <c r="M67" s="275" t="s">
        <v>195</v>
      </c>
      <c r="N67" s="322"/>
      <c r="O67" s="323"/>
      <c r="P67" s="324"/>
      <c r="Q67" s="312"/>
    </row>
    <row r="68" spans="1:17" ht="25.5" customHeight="1" thickBot="1">
      <c r="A68" s="319" t="s">
        <v>500</v>
      </c>
      <c r="B68" s="437"/>
      <c r="C68" s="438"/>
      <c r="D68" s="295"/>
      <c r="E68" s="272"/>
      <c r="F68" s="320"/>
      <c r="G68" s="272"/>
      <c r="H68" s="320"/>
      <c r="I68" s="272"/>
      <c r="J68" s="321"/>
      <c r="K68" s="272"/>
      <c r="L68" s="321"/>
      <c r="M68" s="275"/>
      <c r="N68" s="322"/>
      <c r="O68" s="323"/>
      <c r="P68" s="324"/>
      <c r="Q68" s="312"/>
    </row>
    <row r="69" spans="1:17" ht="25.5" customHeight="1" thickBot="1">
      <c r="A69" s="434" t="s">
        <v>103</v>
      </c>
      <c r="B69" s="434"/>
      <c r="C69" s="434"/>
      <c r="D69" s="435"/>
      <c r="E69" s="435"/>
      <c r="F69" s="435"/>
      <c r="G69" s="435"/>
      <c r="H69" s="435"/>
      <c r="I69" s="435"/>
      <c r="J69" s="435"/>
      <c r="K69" s="435"/>
      <c r="L69" s="435"/>
      <c r="M69" s="435"/>
      <c r="N69" s="56"/>
      <c r="O69" s="55"/>
      <c r="P69" s="55"/>
      <c r="Q69" s="55"/>
    </row>
    <row r="70" spans="1:17" ht="25.5" customHeight="1" thickBot="1">
      <c r="A70" s="434" t="s">
        <v>104</v>
      </c>
      <c r="B70" s="434"/>
      <c r="C70" s="434"/>
      <c r="D70" s="436"/>
      <c r="E70" s="436"/>
      <c r="F70" s="436"/>
      <c r="G70" s="436"/>
      <c r="H70" s="436"/>
      <c r="I70" s="436"/>
      <c r="J70" s="436"/>
      <c r="K70" s="436"/>
      <c r="L70" s="436"/>
      <c r="M70" s="436"/>
      <c r="N70" s="55"/>
      <c r="O70" s="55"/>
      <c r="P70" s="55"/>
      <c r="Q70" s="55"/>
    </row>
    <row r="71" spans="1:17" ht="17.25" customHeight="1" thickBot="1">
      <c r="A71" s="434" t="s">
        <v>105</v>
      </c>
      <c r="B71" s="434"/>
      <c r="C71" s="434"/>
      <c r="D71" s="436"/>
      <c r="E71" s="436"/>
      <c r="F71" s="436"/>
      <c r="G71" s="436"/>
      <c r="H71" s="436"/>
      <c r="I71" s="436"/>
      <c r="J71" s="436"/>
      <c r="K71" s="436"/>
      <c r="L71" s="436"/>
      <c r="M71" s="436"/>
      <c r="N71" s="55"/>
      <c r="O71" s="55"/>
      <c r="P71" s="55"/>
      <c r="Q71" s="55"/>
    </row>
    <row r="72" spans="1:17" ht="17.25" customHeight="1" thickBot="1">
      <c r="A72" s="57"/>
      <c r="B72" s="434" t="s">
        <v>106</v>
      </c>
      <c r="C72" s="434"/>
      <c r="D72" s="436"/>
      <c r="E72" s="436"/>
      <c r="F72" s="436"/>
      <c r="G72" s="436"/>
      <c r="H72" s="436"/>
      <c r="I72" s="436"/>
      <c r="J72" s="436"/>
      <c r="K72" s="436"/>
      <c r="L72" s="436"/>
      <c r="M72" s="436"/>
      <c r="N72" s="55"/>
      <c r="O72" s="55"/>
      <c r="P72" s="55"/>
      <c r="Q72" s="55"/>
    </row>
    <row r="73" spans="1:17" ht="17.25" customHeight="1" thickBot="1">
      <c r="A73" s="57"/>
      <c r="B73" s="434" t="s">
        <v>107</v>
      </c>
      <c r="C73" s="434"/>
      <c r="D73" s="436"/>
      <c r="E73" s="436"/>
      <c r="F73" s="436"/>
      <c r="G73" s="436"/>
      <c r="H73" s="436"/>
      <c r="I73" s="436"/>
      <c r="J73" s="436"/>
      <c r="K73" s="436"/>
      <c r="L73" s="436"/>
      <c r="M73" s="436"/>
      <c r="N73" s="55"/>
      <c r="O73" s="55"/>
      <c r="P73" s="55"/>
      <c r="Q73" s="55"/>
    </row>
    <row r="74" spans="1:17" ht="17.25" customHeight="1" thickBot="1">
      <c r="A74" s="57"/>
      <c r="B74" s="434" t="s">
        <v>108</v>
      </c>
      <c r="C74" s="434"/>
      <c r="D74" s="448">
        <v>0</v>
      </c>
      <c r="E74" s="448"/>
      <c r="F74" s="448"/>
      <c r="G74" s="448"/>
      <c r="H74" s="448"/>
      <c r="I74" s="448"/>
      <c r="J74" s="448"/>
      <c r="K74" s="448"/>
      <c r="L74" s="448"/>
      <c r="M74" s="448"/>
      <c r="N74" s="55"/>
      <c r="O74" s="55"/>
      <c r="P74" s="55"/>
      <c r="Q74" s="55"/>
    </row>
    <row r="75" spans="1:17" ht="17.25" customHeight="1" thickBot="1">
      <c r="A75" s="57"/>
      <c r="B75" s="434" t="s">
        <v>107</v>
      </c>
      <c r="C75" s="434"/>
      <c r="D75" s="436"/>
      <c r="E75" s="436"/>
      <c r="F75" s="436"/>
      <c r="G75" s="436"/>
      <c r="H75" s="436"/>
      <c r="I75" s="436"/>
      <c r="J75" s="436"/>
      <c r="K75" s="436"/>
      <c r="L75" s="436"/>
      <c r="M75" s="436"/>
      <c r="N75" s="55"/>
      <c r="O75" s="55"/>
      <c r="P75" s="55"/>
      <c r="Q75" s="55"/>
    </row>
    <row r="76" spans="1:17" ht="15" customHeight="1" thickBot="1">
      <c r="A76" s="57"/>
      <c r="B76" s="434" t="s">
        <v>108</v>
      </c>
      <c r="C76" s="434"/>
      <c r="D76" s="448">
        <f>+Árak!L72</f>
        <v>0</v>
      </c>
      <c r="E76" s="448"/>
      <c r="F76" s="448"/>
      <c r="G76" s="448"/>
      <c r="H76" s="448"/>
      <c r="I76" s="448"/>
      <c r="J76" s="448"/>
      <c r="K76" s="448"/>
      <c r="L76" s="448"/>
      <c r="M76" s="448"/>
      <c r="N76" s="55"/>
      <c r="O76" s="55"/>
      <c r="P76" s="55"/>
      <c r="Q76" s="55"/>
    </row>
    <row r="77" spans="1:17" ht="27" customHeight="1">
      <c r="A77" s="449"/>
      <c r="B77" s="449"/>
      <c r="C77" s="449"/>
      <c r="D77" s="58"/>
      <c r="E77" s="59"/>
      <c r="F77" s="59"/>
      <c r="G77" s="59"/>
      <c r="H77" s="59"/>
      <c r="I77" s="59"/>
      <c r="J77" s="59"/>
      <c r="K77" s="59"/>
      <c r="L77" s="59"/>
      <c r="M77" s="59"/>
      <c r="N77" s="55"/>
      <c r="O77" s="55"/>
      <c r="P77" s="55"/>
      <c r="Q77" s="55"/>
    </row>
    <row r="78" spans="1:17" ht="24.75" customHeight="1">
      <c r="A78" s="450"/>
      <c r="B78" s="450"/>
      <c r="C78" s="450"/>
      <c r="D78" s="60"/>
      <c r="E78" s="60"/>
      <c r="F78" s="60"/>
      <c r="G78" s="60"/>
      <c r="H78" s="60"/>
      <c r="I78" s="60"/>
      <c r="J78" s="60"/>
      <c r="K78" s="60"/>
      <c r="L78" s="61"/>
      <c r="M78" s="62"/>
      <c r="N78" s="55"/>
      <c r="O78" s="55"/>
      <c r="P78" s="55"/>
      <c r="Q78" s="55"/>
    </row>
    <row r="79" spans="1:18" ht="16.5" customHeight="1">
      <c r="A79" s="453"/>
      <c r="B79" s="453"/>
      <c r="C79" s="453"/>
      <c r="D79" s="63"/>
      <c r="E79" s="63"/>
      <c r="F79" s="63"/>
      <c r="G79" s="63"/>
      <c r="H79" s="63"/>
      <c r="I79" s="63"/>
      <c r="J79" s="63"/>
      <c r="K79" s="63"/>
      <c r="L79" s="61"/>
      <c r="M79" s="62"/>
      <c r="N79" s="55"/>
      <c r="O79" s="55"/>
      <c r="P79" s="55"/>
      <c r="Q79" s="55"/>
      <c r="R79" s="55"/>
    </row>
    <row r="80" spans="1:18" ht="16.5" customHeight="1">
      <c r="A80" s="453"/>
      <c r="B80" s="453"/>
      <c r="C80" s="453"/>
      <c r="D80" s="63"/>
      <c r="E80" s="63"/>
      <c r="F80" s="63"/>
      <c r="G80" s="63"/>
      <c r="H80" s="63"/>
      <c r="I80" s="63"/>
      <c r="J80" s="63"/>
      <c r="K80" s="63"/>
      <c r="L80" s="61"/>
      <c r="M80" s="62"/>
      <c r="N80" s="56"/>
      <c r="O80" s="64"/>
      <c r="P80" s="55"/>
      <c r="Q80" s="55"/>
      <c r="R80" s="55"/>
    </row>
    <row r="81" spans="1:18" ht="16.5" customHeight="1">
      <c r="A81" s="453"/>
      <c r="B81" s="453"/>
      <c r="C81" s="453"/>
      <c r="D81" s="63"/>
      <c r="E81" s="63"/>
      <c r="F81" s="63"/>
      <c r="G81" s="63"/>
      <c r="H81" s="63"/>
      <c r="I81" s="63"/>
      <c r="J81" s="63"/>
      <c r="K81" s="63"/>
      <c r="L81" s="61"/>
      <c r="M81" s="62"/>
      <c r="N81" s="56"/>
      <c r="O81" s="64"/>
      <c r="P81" s="55"/>
      <c r="Q81" s="55"/>
      <c r="R81" s="55"/>
    </row>
    <row r="82" spans="1:18" ht="16.5" customHeight="1">
      <c r="A82" s="453"/>
      <c r="B82" s="453"/>
      <c r="C82" s="453"/>
      <c r="D82" s="63"/>
      <c r="E82" s="65"/>
      <c r="F82" s="65"/>
      <c r="G82" s="65"/>
      <c r="H82" s="65"/>
      <c r="I82" s="65"/>
      <c r="J82" s="65"/>
      <c r="K82" s="65"/>
      <c r="L82" s="66"/>
      <c r="M82" s="62"/>
      <c r="N82" s="56"/>
      <c r="O82" s="64"/>
      <c r="P82" s="55"/>
      <c r="Q82" s="55"/>
      <c r="R82" s="55"/>
    </row>
    <row r="83" spans="1:18" s="68" customFormat="1" ht="12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56"/>
      <c r="O83" s="64"/>
      <c r="P83" s="55"/>
      <c r="Q83" s="55"/>
      <c r="R83" s="55"/>
    </row>
    <row r="84" spans="1:18" ht="6.75" customHeight="1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56"/>
      <c r="O84" s="64"/>
      <c r="P84" s="55"/>
      <c r="Q84" s="55"/>
      <c r="R84" s="55"/>
    </row>
    <row r="85" spans="1:18" ht="16.5" customHeight="1">
      <c r="A85" s="69"/>
      <c r="B85" s="451"/>
      <c r="C85" s="451"/>
      <c r="D85" s="70"/>
      <c r="E85" s="452"/>
      <c r="F85" s="452"/>
      <c r="G85" s="452"/>
      <c r="H85" s="452"/>
      <c r="I85" s="452"/>
      <c r="J85" s="452"/>
      <c r="K85" s="452"/>
      <c r="L85" s="66"/>
      <c r="M85" s="62"/>
      <c r="N85" s="56"/>
      <c r="O85" s="64"/>
      <c r="P85" s="55"/>
      <c r="Q85" s="55"/>
      <c r="R85" s="55"/>
    </row>
    <row r="86" spans="1:18" s="71" customFormat="1" ht="15.75" customHeight="1">
      <c r="A86" s="56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56"/>
      <c r="O86" s="64"/>
      <c r="P86" s="55"/>
      <c r="Q86" s="55"/>
      <c r="R86" s="55"/>
    </row>
    <row r="87" spans="1:18" s="71" customFormat="1" ht="15">
      <c r="A87" s="56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56"/>
      <c r="O87" s="64"/>
      <c r="P87" s="55"/>
      <c r="Q87" s="55"/>
      <c r="R87" s="55"/>
    </row>
    <row r="88" spans="1:18" s="71" customFormat="1" ht="15.75" customHeight="1">
      <c r="A88" s="56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56"/>
      <c r="O88" s="64"/>
      <c r="P88" s="55"/>
      <c r="Q88" s="55"/>
      <c r="R88" s="55"/>
    </row>
    <row r="89" spans="1:18" s="71" customFormat="1" ht="12.75" customHeight="1">
      <c r="A89" s="56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56"/>
      <c r="O89" s="64"/>
      <c r="P89" s="55"/>
      <c r="Q89" s="72"/>
      <c r="R89" s="72"/>
    </row>
    <row r="90" spans="1:58" s="71" customFormat="1" ht="11.25" customHeight="1">
      <c r="A90" s="56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56"/>
      <c r="O90" s="64"/>
      <c r="P90" s="54"/>
      <c r="Q90" s="72"/>
      <c r="R90" s="72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</row>
    <row r="91" spans="1:58" s="71" customFormat="1" ht="12.75" customHeight="1">
      <c r="A91" s="56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56"/>
      <c r="O91" s="64"/>
      <c r="P91" s="55"/>
      <c r="Q91" s="72"/>
      <c r="R91" s="72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</row>
    <row r="92" spans="1:58" s="71" customFormat="1" ht="12.75" customHeight="1">
      <c r="A92" s="74"/>
      <c r="B92" s="75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</row>
    <row r="93" spans="1:58" s="71" customFormat="1" ht="12.75" customHeight="1">
      <c r="A93" s="76"/>
      <c r="N93" s="76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</row>
    <row r="94" spans="1:58" s="71" customFormat="1" ht="12.75" customHeight="1">
      <c r="A94" s="76"/>
      <c r="N94" s="76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</row>
    <row r="95" spans="1:58" s="71" customFormat="1" ht="12.75" customHeight="1">
      <c r="A95" s="74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4"/>
      <c r="O95" s="77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</row>
    <row r="96" spans="1:58" s="71" customFormat="1" ht="12.75" customHeight="1">
      <c r="A96" s="74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4"/>
      <c r="O96" s="77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</row>
    <row r="97" spans="1:58" s="71" customFormat="1" ht="12.75" customHeight="1">
      <c r="A97" s="78"/>
      <c r="B97" s="75"/>
      <c r="C97" s="77"/>
      <c r="D97" s="77"/>
      <c r="E97" s="73"/>
      <c r="F97" s="77"/>
      <c r="G97" s="73"/>
      <c r="H97" s="77"/>
      <c r="I97" s="73"/>
      <c r="J97" s="77"/>
      <c r="K97" s="73"/>
      <c r="L97" s="77"/>
      <c r="M97" s="73"/>
      <c r="N97" s="73"/>
      <c r="O97" s="77"/>
      <c r="P97" s="73"/>
      <c r="Q97" s="77"/>
      <c r="R97" s="77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</row>
    <row r="98" spans="1:58" s="71" customFormat="1" ht="12.75" customHeight="1">
      <c r="A98" s="78"/>
      <c r="B98" s="75"/>
      <c r="C98" s="77"/>
      <c r="D98" s="77"/>
      <c r="E98" s="73"/>
      <c r="F98" s="77"/>
      <c r="G98" s="73"/>
      <c r="H98" s="77"/>
      <c r="I98" s="73"/>
      <c r="J98" s="77"/>
      <c r="K98" s="73"/>
      <c r="L98" s="77"/>
      <c r="M98" s="73"/>
      <c r="N98" s="74"/>
      <c r="O98" s="77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</row>
    <row r="99" spans="1:58" s="71" customFormat="1" ht="12.75" customHeight="1">
      <c r="A99" s="74"/>
      <c r="B99" s="75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4"/>
      <c r="O99" s="77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</row>
    <row r="100" spans="1:58" s="71" customFormat="1" ht="12.75" customHeight="1">
      <c r="A100" s="74"/>
      <c r="B100" s="75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4"/>
      <c r="O100" s="77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</row>
    <row r="101" spans="1:58" s="71" customFormat="1" ht="12.75" customHeight="1">
      <c r="A101" s="74"/>
      <c r="B101" s="75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4"/>
      <c r="O101" s="77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</row>
    <row r="102" spans="1:58" s="71" customFormat="1" ht="12.75" customHeight="1">
      <c r="A102" s="74"/>
      <c r="B102" s="75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4"/>
      <c r="O102" s="77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</row>
    <row r="103" spans="1:58" s="71" customFormat="1" ht="12.75" customHeight="1">
      <c r="A103" s="74"/>
      <c r="B103" s="75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4"/>
      <c r="O103" s="77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</row>
    <row r="104" spans="1:58" s="71" customFormat="1" ht="12.75" customHeight="1">
      <c r="A104" s="74"/>
      <c r="B104" s="75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4"/>
      <c r="O104" s="77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</row>
    <row r="105" spans="1:58" s="71" customFormat="1" ht="12.75" customHeight="1">
      <c r="A105" s="74"/>
      <c r="B105" s="75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4"/>
      <c r="O105" s="77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</row>
    <row r="106" spans="1:58" s="71" customFormat="1" ht="12.75" customHeight="1">
      <c r="A106" s="74"/>
      <c r="B106" s="75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4"/>
      <c r="O106" s="77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</row>
    <row r="107" spans="1:58" s="71" customFormat="1" ht="12.75" customHeight="1">
      <c r="A107" s="74"/>
      <c r="B107" s="75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  <c r="O107" s="77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</row>
    <row r="108" spans="1:58" s="71" customFormat="1" ht="12.75" customHeight="1">
      <c r="A108" s="74"/>
      <c r="B108" s="75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4"/>
      <c r="O108" s="77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</row>
    <row r="109" spans="1:58" s="71" customFormat="1" ht="12.75" customHeight="1">
      <c r="A109" s="74"/>
      <c r="B109" s="75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4"/>
      <c r="O109" s="77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</row>
    <row r="110" spans="1:58" s="71" customFormat="1" ht="12.75" customHeight="1">
      <c r="A110" s="74"/>
      <c r="B110" s="75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4"/>
      <c r="O110" s="77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</row>
    <row r="111" spans="1:58" s="71" customFormat="1" ht="12.75" customHeight="1">
      <c r="A111" s="74"/>
      <c r="B111" s="75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4"/>
      <c r="O111" s="77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</row>
    <row r="112" spans="1:58" s="71" customFormat="1" ht="12.75" customHeight="1">
      <c r="A112" s="74"/>
      <c r="B112" s="75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4"/>
      <c r="O112" s="77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</row>
    <row r="113" spans="1:58" s="71" customFormat="1" ht="12.75" customHeight="1" hidden="1">
      <c r="A113" s="74"/>
      <c r="B113" s="75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4"/>
      <c r="O113" s="77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</row>
    <row r="114" spans="1:58" s="71" customFormat="1" ht="12.75" customHeight="1" hidden="1">
      <c r="A114" s="74"/>
      <c r="B114" s="75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4"/>
      <c r="O114" s="77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</row>
    <row r="115" spans="1:58" s="71" customFormat="1" ht="12.75" customHeight="1" hidden="1">
      <c r="A115" s="74"/>
      <c r="B115" s="75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4"/>
      <c r="O115" s="77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</row>
    <row r="116" spans="1:58" s="71" customFormat="1" ht="12.75" customHeight="1" hidden="1">
      <c r="A116" s="74"/>
      <c r="B116" s="75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4"/>
      <c r="O116" s="77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</row>
    <row r="117" spans="1:58" s="71" customFormat="1" ht="12.75" customHeight="1" hidden="1">
      <c r="A117" s="74"/>
      <c r="B117" s="75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4"/>
      <c r="O117" s="77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</row>
    <row r="118" spans="1:58" s="71" customFormat="1" ht="12.75" customHeight="1" hidden="1">
      <c r="A118" s="74"/>
      <c r="B118" s="79" t="s">
        <v>0</v>
      </c>
      <c r="C118" s="80">
        <f>D3*Árak!C3</f>
        <v>0</v>
      </c>
      <c r="D118" s="80">
        <f>F3*Árak!D3</f>
        <v>0</v>
      </c>
      <c r="E118" s="80">
        <f>H3*Árak!E3</f>
        <v>0</v>
      </c>
      <c r="F118" s="80">
        <f>J3*Árak!F3</f>
        <v>0</v>
      </c>
      <c r="G118" s="80">
        <f>L3*Árak!G3</f>
        <v>0</v>
      </c>
      <c r="H118" s="80">
        <f>C30*Árak!B30</f>
        <v>0</v>
      </c>
      <c r="I118" s="80">
        <f>N58*Árak!H62</f>
        <v>0</v>
      </c>
      <c r="J118" s="80">
        <f>C52*Árak!B57</f>
        <v>0</v>
      </c>
      <c r="K118" s="80"/>
      <c r="L118" s="80"/>
      <c r="M118" s="80"/>
      <c r="N118" s="81"/>
      <c r="O118" s="82"/>
      <c r="P118" s="82"/>
      <c r="Q118" s="82"/>
      <c r="R118" s="82"/>
      <c r="S118" s="82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</row>
    <row r="119" spans="1:58" s="71" customFormat="1" ht="12.75" customHeight="1" hidden="1">
      <c r="A119" s="74"/>
      <c r="B119" s="79" t="s">
        <v>2</v>
      </c>
      <c r="C119" s="80">
        <f>D4*Árak!C4</f>
        <v>0</v>
      </c>
      <c r="D119" s="80">
        <f>F4*Árak!D4</f>
        <v>0</v>
      </c>
      <c r="E119" s="80">
        <f>H4*Árak!E4</f>
        <v>0</v>
      </c>
      <c r="F119" s="80">
        <f>J4*Árak!F4</f>
        <v>0</v>
      </c>
      <c r="G119" s="80">
        <f>L4*Árak!G4</f>
        <v>0</v>
      </c>
      <c r="H119" s="80">
        <f>C31*Árak!B31</f>
        <v>0</v>
      </c>
      <c r="I119" s="80">
        <f>P58*Árak!I62</f>
        <v>0</v>
      </c>
      <c r="J119" s="80">
        <f>C53*Árak!B58</f>
        <v>0</v>
      </c>
      <c r="K119" s="80"/>
      <c r="L119" s="80"/>
      <c r="M119" s="80"/>
      <c r="N119" s="81"/>
      <c r="O119" s="82"/>
      <c r="P119" s="82"/>
      <c r="Q119" s="82"/>
      <c r="R119" s="82"/>
      <c r="S119" s="82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</row>
    <row r="120" spans="1:58" s="71" customFormat="1" ht="12.75" customHeight="1" hidden="1">
      <c r="A120" s="74"/>
      <c r="B120" s="79" t="s">
        <v>3</v>
      </c>
      <c r="C120" s="80">
        <f>D5*Árak!C5</f>
        <v>0</v>
      </c>
      <c r="D120" s="80">
        <f>F5*Árak!D5</f>
        <v>0</v>
      </c>
      <c r="E120" s="80">
        <f>H5*Árak!E5</f>
        <v>0</v>
      </c>
      <c r="F120" s="80">
        <f>J5*Árak!F5</f>
        <v>0</v>
      </c>
      <c r="G120" s="80">
        <f>L5*Árak!G5</f>
        <v>0</v>
      </c>
      <c r="H120" s="80">
        <f>C32*Árak!B32</f>
        <v>0</v>
      </c>
      <c r="I120" s="80"/>
      <c r="J120" s="80">
        <f>C54*Árak!B59</f>
        <v>0</v>
      </c>
      <c r="K120" s="80"/>
      <c r="L120" s="80"/>
      <c r="M120" s="80"/>
      <c r="N120" s="81"/>
      <c r="O120" s="82"/>
      <c r="P120" s="82"/>
      <c r="Q120" s="82"/>
      <c r="R120" s="82"/>
      <c r="S120" s="82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</row>
    <row r="121" spans="1:58" s="71" customFormat="1" ht="12.75" customHeight="1" hidden="1">
      <c r="A121" s="74"/>
      <c r="B121" s="79" t="s">
        <v>5</v>
      </c>
      <c r="C121" s="80">
        <f>D6*Árak!C6</f>
        <v>0</v>
      </c>
      <c r="D121" s="80">
        <f>F6*Árak!D6</f>
        <v>0</v>
      </c>
      <c r="E121" s="80">
        <f>H6*Árak!E6</f>
        <v>0</v>
      </c>
      <c r="F121" s="80">
        <f>J6*Árak!F6</f>
        <v>0</v>
      </c>
      <c r="G121" s="80">
        <f>L6*Árak!G6</f>
        <v>0</v>
      </c>
      <c r="H121" s="80">
        <f>C33*Árak!B33</f>
        <v>0</v>
      </c>
      <c r="I121" s="80"/>
      <c r="J121" s="80">
        <f>C55*Árak!B60</f>
        <v>0</v>
      </c>
      <c r="K121" s="80"/>
      <c r="L121" s="80"/>
      <c r="M121" s="80"/>
      <c r="N121" s="81"/>
      <c r="O121" s="82"/>
      <c r="P121" s="82"/>
      <c r="Q121" s="82"/>
      <c r="R121" s="82"/>
      <c r="S121" s="82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</row>
    <row r="122" spans="1:58" s="71" customFormat="1" ht="12.75" customHeight="1" hidden="1">
      <c r="A122" s="74"/>
      <c r="B122" s="79" t="s">
        <v>6</v>
      </c>
      <c r="C122" s="80">
        <f>D7*Árak!C7</f>
        <v>0</v>
      </c>
      <c r="D122" s="80">
        <f>F7*Árak!D7</f>
        <v>0</v>
      </c>
      <c r="E122" s="80">
        <f>H7*Árak!E7</f>
        <v>0</v>
      </c>
      <c r="F122" s="80">
        <f>J7*Árak!F7</f>
        <v>0</v>
      </c>
      <c r="G122" s="80">
        <f>L7*Árak!G7</f>
        <v>0</v>
      </c>
      <c r="H122" s="80">
        <f>C34*Árak!B34</f>
        <v>0</v>
      </c>
      <c r="I122" s="80"/>
      <c r="J122" s="80" t="e">
        <f>C56*Árak!#REF!</f>
        <v>#REF!</v>
      </c>
      <c r="K122" s="80"/>
      <c r="L122" s="80"/>
      <c r="M122" s="80"/>
      <c r="N122" s="81"/>
      <c r="O122" s="82"/>
      <c r="P122" s="82"/>
      <c r="Q122" s="82"/>
      <c r="R122" s="82"/>
      <c r="S122" s="82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</row>
    <row r="123" spans="1:58" s="71" customFormat="1" ht="12.75" customHeight="1" hidden="1">
      <c r="A123" s="74"/>
      <c r="B123" s="79" t="s">
        <v>7</v>
      </c>
      <c r="C123" s="80">
        <f>D8*Árak!C8</f>
        <v>0</v>
      </c>
      <c r="D123" s="80">
        <f>F8*Árak!D8</f>
        <v>0</v>
      </c>
      <c r="E123" s="80">
        <f>H8*Árak!E8</f>
        <v>0</v>
      </c>
      <c r="F123" s="80">
        <f>J8*Árak!F8</f>
        <v>0</v>
      </c>
      <c r="G123" s="80">
        <f>L8*Árak!G8</f>
        <v>0</v>
      </c>
      <c r="H123" s="80">
        <f>C35*Árak!B36</f>
        <v>0</v>
      </c>
      <c r="I123" s="80"/>
      <c r="J123" s="80">
        <f>C57*Árak!B61</f>
        <v>0</v>
      </c>
      <c r="K123" s="80"/>
      <c r="L123" s="80"/>
      <c r="M123" s="80"/>
      <c r="N123" s="81"/>
      <c r="O123" s="82"/>
      <c r="P123" s="82"/>
      <c r="Q123" s="82"/>
      <c r="R123" s="82"/>
      <c r="S123" s="82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</row>
    <row r="124" spans="1:58" s="71" customFormat="1" ht="12.75" customHeight="1" hidden="1">
      <c r="A124" s="74"/>
      <c r="B124" s="79" t="s">
        <v>9</v>
      </c>
      <c r="C124" s="80">
        <f>D9*Árak!C9</f>
        <v>0</v>
      </c>
      <c r="D124" s="80">
        <f>F9*Árak!D9</f>
        <v>0</v>
      </c>
      <c r="E124" s="80">
        <f>H9*Árak!E9</f>
        <v>0</v>
      </c>
      <c r="F124" s="80">
        <f>J9*Árak!F9</f>
        <v>0</v>
      </c>
      <c r="G124" s="80">
        <f>L9*Árak!G9</f>
        <v>0</v>
      </c>
      <c r="H124" s="80">
        <f>C36*Árak!B37</f>
        <v>0</v>
      </c>
      <c r="I124" s="80"/>
      <c r="J124" s="80">
        <f>C58*Árak!B62</f>
        <v>0</v>
      </c>
      <c r="K124" s="80"/>
      <c r="L124" s="80"/>
      <c r="M124" s="80"/>
      <c r="N124" s="81"/>
      <c r="O124" s="82"/>
      <c r="P124" s="82"/>
      <c r="Q124" s="82"/>
      <c r="R124" s="82"/>
      <c r="S124" s="82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</row>
    <row r="125" spans="1:58" s="71" customFormat="1" ht="12.75" customHeight="1" hidden="1">
      <c r="A125" s="74"/>
      <c r="B125" s="79" t="s">
        <v>11</v>
      </c>
      <c r="C125" s="80">
        <f>D10*Árak!C10</f>
        <v>0</v>
      </c>
      <c r="D125" s="80">
        <f>F10*Árak!D10</f>
        <v>0</v>
      </c>
      <c r="E125" s="80">
        <f>H10*Árak!E10</f>
        <v>0</v>
      </c>
      <c r="F125" s="80">
        <f>J10*Árak!F10</f>
        <v>0</v>
      </c>
      <c r="G125" s="80">
        <f>L10*Árak!G10</f>
        <v>0</v>
      </c>
      <c r="H125" s="80">
        <f>C37*Árak!B38</f>
        <v>0</v>
      </c>
      <c r="I125" s="80"/>
      <c r="J125" s="80" t="e">
        <f>C66*Árak!#REF!</f>
        <v>#REF!</v>
      </c>
      <c r="K125" s="80"/>
      <c r="L125" s="80"/>
      <c r="M125" s="80"/>
      <c r="N125" s="81"/>
      <c r="O125" s="82"/>
      <c r="P125" s="82"/>
      <c r="Q125" s="82"/>
      <c r="R125" s="82"/>
      <c r="S125" s="82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</row>
    <row r="126" spans="1:58" s="71" customFormat="1" ht="12.75" customHeight="1" hidden="1">
      <c r="A126" s="74"/>
      <c r="B126" s="79" t="s">
        <v>88</v>
      </c>
      <c r="C126" s="80">
        <f>D11*Árak!C11</f>
        <v>0</v>
      </c>
      <c r="D126" s="80">
        <f>F11*Árak!D11</f>
        <v>0</v>
      </c>
      <c r="E126" s="80">
        <f>H11*Árak!E11</f>
        <v>0</v>
      </c>
      <c r="F126" s="80">
        <f>J11*Árak!F11</f>
        <v>0</v>
      </c>
      <c r="G126" s="80">
        <f>L11*Árak!G11</f>
        <v>0</v>
      </c>
      <c r="H126" s="80">
        <f>C38*Árak!B39</f>
        <v>0</v>
      </c>
      <c r="I126" s="80"/>
      <c r="J126" s="80" t="e">
        <f>C71*Árak!#REF!</f>
        <v>#REF!</v>
      </c>
      <c r="K126" s="80"/>
      <c r="L126" s="80"/>
      <c r="M126" s="80"/>
      <c r="N126" s="81"/>
      <c r="O126" s="82"/>
      <c r="P126" s="82"/>
      <c r="Q126" s="82"/>
      <c r="R126" s="82"/>
      <c r="S126" s="82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</row>
    <row r="127" spans="1:58" s="71" customFormat="1" ht="12.75" customHeight="1" hidden="1">
      <c r="A127" s="74"/>
      <c r="B127" s="79" t="s">
        <v>89</v>
      </c>
      <c r="C127" s="80">
        <f>D12*Árak!C12</f>
        <v>0</v>
      </c>
      <c r="D127" s="80">
        <f>F12*Árak!D12</f>
        <v>0</v>
      </c>
      <c r="E127" s="80">
        <f>H12*Árak!E12</f>
        <v>0</v>
      </c>
      <c r="F127" s="80">
        <f>J12*Árak!F12</f>
        <v>0</v>
      </c>
      <c r="G127" s="80">
        <f>L12*Árak!G12</f>
        <v>0</v>
      </c>
      <c r="H127" s="80">
        <f>C39*Árak!B40</f>
        <v>0</v>
      </c>
      <c r="I127" s="80"/>
      <c r="J127" s="80" t="e">
        <f>C72*Árak!#REF!</f>
        <v>#REF!</v>
      </c>
      <c r="K127" s="80"/>
      <c r="L127" s="80"/>
      <c r="M127" s="80"/>
      <c r="N127" s="81"/>
      <c r="O127" s="82"/>
      <c r="P127" s="82"/>
      <c r="Q127" s="82"/>
      <c r="R127" s="82"/>
      <c r="S127" s="82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</row>
    <row r="128" spans="1:58" s="71" customFormat="1" ht="12.75" customHeight="1" hidden="1">
      <c r="A128" s="74"/>
      <c r="B128" s="79" t="s">
        <v>90</v>
      </c>
      <c r="C128" s="80">
        <f>D13*Árak!C13</f>
        <v>0</v>
      </c>
      <c r="D128" s="80">
        <f>F13*Árak!D13</f>
        <v>0</v>
      </c>
      <c r="E128" s="80">
        <f>H13*Árak!E13</f>
        <v>0</v>
      </c>
      <c r="F128" s="80">
        <f>J13*Árak!F13</f>
        <v>0</v>
      </c>
      <c r="G128" s="80">
        <f>L13*Árak!G13</f>
        <v>0</v>
      </c>
      <c r="H128" s="80">
        <f>C40*Árak!B43</f>
        <v>0</v>
      </c>
      <c r="I128" s="80"/>
      <c r="J128" s="80">
        <f>C73*Árak!B71</f>
        <v>0</v>
      </c>
      <c r="K128" s="80"/>
      <c r="L128" s="80"/>
      <c r="M128" s="80"/>
      <c r="N128" s="81"/>
      <c r="O128" s="82"/>
      <c r="P128" s="82"/>
      <c r="Q128" s="82"/>
      <c r="R128" s="82"/>
      <c r="S128" s="82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</row>
    <row r="129" spans="1:58" s="71" customFormat="1" ht="12.75" customHeight="1" hidden="1">
      <c r="A129" s="74"/>
      <c r="B129" s="79" t="s">
        <v>91</v>
      </c>
      <c r="C129" s="80">
        <f>D14*Árak!C14</f>
        <v>0</v>
      </c>
      <c r="D129" s="80">
        <f>F14*Árak!D14</f>
        <v>0</v>
      </c>
      <c r="E129" s="80">
        <f>H14*Árak!E14</f>
        <v>0</v>
      </c>
      <c r="F129" s="80">
        <f>J14*Árak!F14</f>
        <v>0</v>
      </c>
      <c r="G129" s="80">
        <f>L14*Árak!G14</f>
        <v>0</v>
      </c>
      <c r="H129" s="80">
        <f>C41*Árak!B44</f>
        <v>0</v>
      </c>
      <c r="I129" s="80"/>
      <c r="J129" s="80">
        <f>C74*Árak!B72</f>
        <v>0</v>
      </c>
      <c r="K129" s="80"/>
      <c r="L129" s="80"/>
      <c r="M129" s="80"/>
      <c r="N129" s="81"/>
      <c r="O129" s="82"/>
      <c r="P129" s="82"/>
      <c r="Q129" s="82"/>
      <c r="R129" s="82"/>
      <c r="S129" s="82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</row>
    <row r="130" spans="1:58" s="71" customFormat="1" ht="12.75" customHeight="1" hidden="1">
      <c r="A130" s="74"/>
      <c r="B130" s="79" t="s">
        <v>19</v>
      </c>
      <c r="C130" s="80">
        <f>D15*Árak!C15</f>
        <v>0</v>
      </c>
      <c r="D130" s="80">
        <f>F15*Árak!D15</f>
        <v>0</v>
      </c>
      <c r="E130" s="80">
        <f>H15*Árak!E15</f>
        <v>0</v>
      </c>
      <c r="F130" s="80">
        <f>J15*Árak!F15</f>
        <v>0</v>
      </c>
      <c r="G130" s="80">
        <f>L15*Árak!G15</f>
        <v>0</v>
      </c>
      <c r="H130" s="80">
        <f>C42*Árak!B45</f>
        <v>0</v>
      </c>
      <c r="I130" s="80"/>
      <c r="J130" s="80">
        <f>C75*Árak!B73</f>
        <v>0</v>
      </c>
      <c r="K130" s="80"/>
      <c r="L130" s="80"/>
      <c r="M130" s="80"/>
      <c r="N130" s="81"/>
      <c r="O130" s="82"/>
      <c r="P130" s="82"/>
      <c r="Q130" s="82"/>
      <c r="R130" s="82"/>
      <c r="S130" s="82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</row>
    <row r="131" spans="1:58" s="71" customFormat="1" ht="12.75" customHeight="1" hidden="1">
      <c r="A131" s="74"/>
      <c r="B131" s="79" t="s">
        <v>21</v>
      </c>
      <c r="C131" s="80">
        <f>D16*Árak!C16</f>
        <v>0</v>
      </c>
      <c r="D131" s="80">
        <f>F16*Árak!D16</f>
        <v>0</v>
      </c>
      <c r="E131" s="80">
        <f>H16*Árak!E16</f>
        <v>0</v>
      </c>
      <c r="F131" s="80">
        <f>J16*Árak!F16</f>
        <v>0</v>
      </c>
      <c r="G131" s="80">
        <f>L16*Árak!G16</f>
        <v>0</v>
      </c>
      <c r="H131" s="80">
        <f>C43*Árak!B46</f>
        <v>0</v>
      </c>
      <c r="I131" s="80"/>
      <c r="J131" s="80">
        <f>C76*Árak!B74</f>
        <v>0</v>
      </c>
      <c r="K131" s="80"/>
      <c r="L131" s="80"/>
      <c r="M131" s="80"/>
      <c r="N131" s="81"/>
      <c r="O131" s="82"/>
      <c r="P131" s="82"/>
      <c r="Q131" s="82"/>
      <c r="R131" s="82"/>
      <c r="S131" s="82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</row>
    <row r="132" spans="1:58" s="71" customFormat="1" ht="12.75" customHeight="1" hidden="1">
      <c r="A132" s="74"/>
      <c r="B132" s="79" t="s">
        <v>23</v>
      </c>
      <c r="C132" s="80" t="e">
        <f>D17*Árak!#REF!</f>
        <v>#REF!</v>
      </c>
      <c r="D132" s="80" t="e">
        <f>F17*Árak!#REF!</f>
        <v>#REF!</v>
      </c>
      <c r="E132" s="80" t="e">
        <f>H17*Árak!#REF!</f>
        <v>#REF!</v>
      </c>
      <c r="F132" s="80" t="e">
        <f>J17*Árak!#REF!</f>
        <v>#REF!</v>
      </c>
      <c r="G132" s="80" t="e">
        <f>L17*Árak!#REF!</f>
        <v>#REF!</v>
      </c>
      <c r="H132" s="80">
        <f>C46*Árak!B49</f>
        <v>0</v>
      </c>
      <c r="I132" s="80"/>
      <c r="J132" s="80">
        <f>C77*Árak!B75</f>
        <v>0</v>
      </c>
      <c r="K132" s="80"/>
      <c r="L132" s="80"/>
      <c r="M132" s="80"/>
      <c r="N132" s="81"/>
      <c r="O132" s="82"/>
      <c r="P132" s="82"/>
      <c r="Q132" s="82"/>
      <c r="R132" s="82"/>
      <c r="S132" s="82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</row>
    <row r="133" spans="1:58" s="71" customFormat="1" ht="12.75" customHeight="1" hidden="1">
      <c r="A133" s="74"/>
      <c r="B133" s="79" t="s">
        <v>24</v>
      </c>
      <c r="C133" s="80">
        <f>D18*Árak!C19</f>
        <v>0</v>
      </c>
      <c r="D133" s="80">
        <f>F18*Árak!D19</f>
        <v>0</v>
      </c>
      <c r="E133" s="80">
        <f>H18*Árak!E19</f>
        <v>0</v>
      </c>
      <c r="F133" s="80">
        <f>J18*Árak!F19</f>
        <v>0</v>
      </c>
      <c r="G133" s="80">
        <f>L18*Árak!G19</f>
        <v>0</v>
      </c>
      <c r="H133" s="80">
        <f>C48*Árak!B50</f>
        <v>0</v>
      </c>
      <c r="I133" s="80"/>
      <c r="J133" s="80">
        <f>C78*Árak!B76</f>
        <v>0</v>
      </c>
      <c r="K133" s="80"/>
      <c r="L133" s="80"/>
      <c r="M133" s="80"/>
      <c r="N133" s="81"/>
      <c r="O133" s="82"/>
      <c r="P133" s="82"/>
      <c r="Q133" s="82"/>
      <c r="R133" s="82"/>
      <c r="S133" s="82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</row>
    <row r="134" spans="1:58" s="71" customFormat="1" ht="12.75" customHeight="1" hidden="1">
      <c r="A134" s="74"/>
      <c r="B134" s="79" t="s">
        <v>26</v>
      </c>
      <c r="C134" s="80">
        <f>D19*Árak!C20</f>
        <v>0</v>
      </c>
      <c r="D134" s="80">
        <f>F19*Árak!D20</f>
        <v>0</v>
      </c>
      <c r="E134" s="80">
        <f>H19*Árak!E20</f>
        <v>0</v>
      </c>
      <c r="F134" s="80">
        <f>J19*Árak!F20</f>
        <v>0</v>
      </c>
      <c r="G134" s="80">
        <f>L19*Árak!G20</f>
        <v>0</v>
      </c>
      <c r="H134" s="80">
        <f>C49*Árak!B53</f>
        <v>0</v>
      </c>
      <c r="I134" s="80"/>
      <c r="J134" s="80">
        <f>C79*Árak!B77</f>
        <v>0</v>
      </c>
      <c r="K134" s="80"/>
      <c r="L134" s="80"/>
      <c r="M134" s="80"/>
      <c r="N134" s="81"/>
      <c r="O134" s="82"/>
      <c r="P134" s="82"/>
      <c r="Q134" s="82"/>
      <c r="R134" s="82"/>
      <c r="S134" s="82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</row>
    <row r="135" spans="1:58" s="71" customFormat="1" ht="12.75" customHeight="1" hidden="1">
      <c r="A135" s="74"/>
      <c r="B135" s="79" t="s">
        <v>92</v>
      </c>
      <c r="C135" s="80">
        <f>D20*Árak!C21</f>
        <v>0</v>
      </c>
      <c r="D135" s="80">
        <f>F20*Árak!D21</f>
        <v>0</v>
      </c>
      <c r="E135" s="80">
        <f>H20*Árak!E21</f>
        <v>0</v>
      </c>
      <c r="F135" s="80">
        <f>J20*Árak!F21</f>
        <v>0</v>
      </c>
      <c r="G135" s="80">
        <f>L20*Árak!G21</f>
        <v>0</v>
      </c>
      <c r="H135" s="80">
        <f>C50*Árak!B54</f>
        <v>0</v>
      </c>
      <c r="I135" s="80"/>
      <c r="J135" s="80" t="e">
        <f>C80*Árak!#REF!</f>
        <v>#REF!</v>
      </c>
      <c r="K135" s="80"/>
      <c r="L135" s="80"/>
      <c r="M135" s="80"/>
      <c r="N135" s="81"/>
      <c r="O135" s="82"/>
      <c r="P135" s="82"/>
      <c r="Q135" s="82"/>
      <c r="R135" s="82"/>
      <c r="S135" s="82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</row>
    <row r="136" spans="1:58" s="71" customFormat="1" ht="12.75" customHeight="1" hidden="1">
      <c r="A136" s="74"/>
      <c r="B136" s="79" t="s">
        <v>93</v>
      </c>
      <c r="C136" s="80">
        <f>D21*Árak!C22</f>
        <v>0</v>
      </c>
      <c r="D136" s="80">
        <f>F21*Árak!D22</f>
        <v>0</v>
      </c>
      <c r="E136" s="80">
        <f>H21*Árak!E22</f>
        <v>0</v>
      </c>
      <c r="F136" s="80">
        <f>J21*Árak!F22</f>
        <v>0</v>
      </c>
      <c r="G136" s="80">
        <f>L21*Árak!G22</f>
        <v>0</v>
      </c>
      <c r="H136" s="80">
        <f>C51*Árak!B55</f>
        <v>0</v>
      </c>
      <c r="I136" s="80"/>
      <c r="J136" s="80" t="e">
        <f>C81*Árak!#REF!</f>
        <v>#REF!</v>
      </c>
      <c r="K136" s="80"/>
      <c r="L136" s="80"/>
      <c r="M136" s="80"/>
      <c r="N136" s="81"/>
      <c r="O136" s="82"/>
      <c r="P136" s="82"/>
      <c r="Q136" s="82"/>
      <c r="R136" s="82"/>
      <c r="S136" s="82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</row>
    <row r="137" spans="1:58" s="71" customFormat="1" ht="12.75" customHeight="1" hidden="1">
      <c r="A137" s="74"/>
      <c r="B137" s="79" t="s">
        <v>94</v>
      </c>
      <c r="C137" s="80">
        <f>D22*Árak!C23</f>
        <v>0</v>
      </c>
      <c r="D137" s="80">
        <f>F22*Árak!D23</f>
        <v>0</v>
      </c>
      <c r="E137" s="80">
        <f>H22*Árak!E23</f>
        <v>0</v>
      </c>
      <c r="F137" s="80">
        <f>J22*Árak!F23</f>
        <v>0</v>
      </c>
      <c r="G137" s="80">
        <f>L22*Árak!G23</f>
        <v>0</v>
      </c>
      <c r="H137" s="80">
        <f>C52*Árak!B56</f>
        <v>0</v>
      </c>
      <c r="I137" s="80"/>
      <c r="J137" s="80" t="e">
        <f>C82*Árak!#REF!</f>
        <v>#REF!</v>
      </c>
      <c r="K137" s="80"/>
      <c r="L137" s="80"/>
      <c r="M137" s="80"/>
      <c r="N137" s="81"/>
      <c r="O137" s="82"/>
      <c r="P137" s="82"/>
      <c r="Q137" s="82"/>
      <c r="R137" s="82"/>
      <c r="S137" s="82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</row>
    <row r="138" spans="1:58" s="71" customFormat="1" ht="12.75" customHeight="1" hidden="1">
      <c r="A138" s="74"/>
      <c r="B138" s="79" t="s">
        <v>95</v>
      </c>
      <c r="C138" s="80">
        <f>D23*Árak!C24</f>
        <v>0</v>
      </c>
      <c r="D138" s="80">
        <f>F23*Árak!D24</f>
        <v>0</v>
      </c>
      <c r="E138" s="80">
        <f>H23*Árak!E24</f>
        <v>0</v>
      </c>
      <c r="F138" s="80">
        <f>J23*Árak!F24</f>
        <v>0</v>
      </c>
      <c r="G138" s="80">
        <f>L23*Árak!G24</f>
        <v>0</v>
      </c>
      <c r="H138" s="80">
        <f>C53*Árak!B57</f>
        <v>0</v>
      </c>
      <c r="I138" s="80"/>
      <c r="J138" s="80" t="e">
        <f>C83*Árak!#REF!</f>
        <v>#REF!</v>
      </c>
      <c r="K138" s="80"/>
      <c r="L138" s="80"/>
      <c r="M138" s="80"/>
      <c r="N138" s="81"/>
      <c r="O138" s="82"/>
      <c r="P138" s="82"/>
      <c r="Q138" s="82"/>
      <c r="R138" s="82"/>
      <c r="S138" s="82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</row>
    <row r="139" spans="1:58" s="71" customFormat="1" ht="12.75" customHeight="1" hidden="1">
      <c r="A139" s="74"/>
      <c r="B139" s="79" t="s">
        <v>96</v>
      </c>
      <c r="C139" s="80">
        <f>D24*Árak!C25</f>
        <v>0</v>
      </c>
      <c r="D139" s="80">
        <f>F24*Árak!D25</f>
        <v>0</v>
      </c>
      <c r="E139" s="80">
        <f>H24*Árak!E25</f>
        <v>0</v>
      </c>
      <c r="F139" s="80">
        <f>J24*Árak!F25</f>
        <v>0</v>
      </c>
      <c r="G139" s="80">
        <f>L24*Árak!G28</f>
        <v>0</v>
      </c>
      <c r="H139" s="80">
        <f>C54*Árak!B58</f>
        <v>0</v>
      </c>
      <c r="I139" s="80"/>
      <c r="J139" s="80" t="e">
        <f>C84*Árak!#REF!</f>
        <v>#REF!</v>
      </c>
      <c r="K139" s="80"/>
      <c r="L139" s="80"/>
      <c r="M139" s="80"/>
      <c r="N139" s="81"/>
      <c r="O139" s="82"/>
      <c r="P139" s="82"/>
      <c r="Q139" s="82"/>
      <c r="R139" s="82"/>
      <c r="S139" s="82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</row>
    <row r="140" spans="1:58" s="71" customFormat="1" ht="12.75" customHeight="1" hidden="1">
      <c r="A140" s="74"/>
      <c r="B140" s="79" t="s">
        <v>97</v>
      </c>
      <c r="C140" s="80">
        <f>D25*Árak!C26</f>
        <v>0</v>
      </c>
      <c r="D140" s="80">
        <f>F25*Árak!D26</f>
        <v>0</v>
      </c>
      <c r="E140" s="80">
        <f>H25*Árak!E26</f>
        <v>0</v>
      </c>
      <c r="F140" s="80">
        <f>J25*Árak!F26</f>
        <v>0</v>
      </c>
      <c r="G140" s="80">
        <f>L25*Árak!G29</f>
        <v>0</v>
      </c>
      <c r="H140" s="80">
        <f>C55*Árak!B59</f>
        <v>0</v>
      </c>
      <c r="I140" s="80"/>
      <c r="J140" s="80">
        <f>C85*Árak!B78</f>
        <v>0</v>
      </c>
      <c r="K140" s="80"/>
      <c r="L140" s="80"/>
      <c r="M140" s="80"/>
      <c r="N140" s="81"/>
      <c r="O140" s="82"/>
      <c r="P140" s="82"/>
      <c r="Q140" s="82"/>
      <c r="R140" s="82"/>
      <c r="S140" s="82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</row>
    <row r="141" spans="1:58" s="83" customFormat="1" ht="12.75" customHeight="1" hidden="1">
      <c r="A141" s="74"/>
      <c r="B141" s="79" t="s">
        <v>30</v>
      </c>
      <c r="C141" s="80">
        <f>D26*Árak!C27</f>
        <v>0</v>
      </c>
      <c r="D141" s="80">
        <f>F26*Árak!D27</f>
        <v>0</v>
      </c>
      <c r="E141" s="80">
        <f>H26*Árak!E27</f>
        <v>0</v>
      </c>
      <c r="F141" s="80">
        <f>J26*Árak!F27</f>
        <v>0</v>
      </c>
      <c r="G141" s="80">
        <f>L26*Árak!G27</f>
        <v>0</v>
      </c>
      <c r="H141" s="80">
        <f>C56*Árak!B60</f>
        <v>0</v>
      </c>
      <c r="I141" s="80"/>
      <c r="J141" s="80">
        <f>C86*Árak!B79</f>
        <v>0</v>
      </c>
      <c r="K141" s="80"/>
      <c r="L141" s="80"/>
      <c r="M141" s="80"/>
      <c r="N141" s="81"/>
      <c r="O141" s="82"/>
      <c r="P141" s="82"/>
      <c r="Q141" s="82"/>
      <c r="R141" s="82"/>
      <c r="S141" s="82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</row>
    <row r="142" spans="1:58" s="83" customFormat="1" ht="15" hidden="1">
      <c r="A142" s="74"/>
      <c r="B142" s="79" t="s">
        <v>98</v>
      </c>
      <c r="C142" s="80">
        <f>D27*Árak!C28</f>
        <v>0</v>
      </c>
      <c r="D142" s="80">
        <f>F27*Árak!D28</f>
        <v>0</v>
      </c>
      <c r="E142" s="80">
        <f>H27*Árak!E28</f>
        <v>0</v>
      </c>
      <c r="F142" s="80">
        <f>J27*Árak!F28</f>
        <v>0</v>
      </c>
      <c r="G142" s="80" t="e">
        <f>L27*Árak!#REF!</f>
        <v>#REF!</v>
      </c>
      <c r="H142" s="80" t="e">
        <f>C57*Árak!#REF!</f>
        <v>#REF!</v>
      </c>
      <c r="I142" s="80"/>
      <c r="J142" s="80">
        <f>C87*Árak!B80</f>
        <v>0</v>
      </c>
      <c r="K142" s="80"/>
      <c r="L142" s="80"/>
      <c r="M142" s="80"/>
      <c r="N142" s="81"/>
      <c r="O142" s="82"/>
      <c r="P142" s="82"/>
      <c r="Q142" s="82"/>
      <c r="R142" s="82"/>
      <c r="S142" s="82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</row>
    <row r="143" spans="1:58" s="83" customFormat="1" ht="15" hidden="1">
      <c r="A143" s="74"/>
      <c r="B143" s="79" t="s">
        <v>100</v>
      </c>
      <c r="C143" s="80">
        <f>D28*Árak!C29</f>
        <v>0</v>
      </c>
      <c r="D143" s="80">
        <f>F28*Árak!D29</f>
        <v>0</v>
      </c>
      <c r="E143" s="80">
        <f>H28*Árak!E29</f>
        <v>0</v>
      </c>
      <c r="F143" s="80">
        <f>J28*Árak!F29</f>
        <v>0</v>
      </c>
      <c r="G143" s="80" t="e">
        <f>L28*Árak!#REF!</f>
        <v>#REF!</v>
      </c>
      <c r="H143" s="80">
        <f>C58*Árak!B61</f>
        <v>0</v>
      </c>
      <c r="I143" s="80"/>
      <c r="J143" s="80">
        <f>C88*Árak!B81</f>
        <v>0</v>
      </c>
      <c r="K143" s="80"/>
      <c r="L143" s="80"/>
      <c r="M143" s="80"/>
      <c r="N143" s="81"/>
      <c r="O143" s="82"/>
      <c r="P143" s="82"/>
      <c r="Q143" s="82"/>
      <c r="R143" s="82"/>
      <c r="S143" s="82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</row>
    <row r="144" spans="1:58" ht="15" hidden="1">
      <c r="A144" s="74"/>
      <c r="B144" s="79" t="s">
        <v>33</v>
      </c>
      <c r="C144" s="80" t="e">
        <f>D29*Árak!#REF!</f>
        <v>#REF!</v>
      </c>
      <c r="D144" s="80" t="e">
        <f>F29*Árak!#REF!</f>
        <v>#REF!</v>
      </c>
      <c r="E144" s="80" t="e">
        <f>H29*Árak!#REF!</f>
        <v>#REF!</v>
      </c>
      <c r="F144" s="80" t="e">
        <f>J29*Árak!#REF!</f>
        <v>#REF!</v>
      </c>
      <c r="G144" s="80" t="e">
        <f>L29*Árak!#REF!</f>
        <v>#REF!</v>
      </c>
      <c r="H144" s="80">
        <f>C66*Árak!B62</f>
        <v>0</v>
      </c>
      <c r="I144" s="82"/>
      <c r="J144" s="80">
        <f>C89*Árak!B82</f>
        <v>0</v>
      </c>
      <c r="K144" s="82"/>
      <c r="L144" s="82"/>
      <c r="M144" s="82"/>
      <c r="N144" s="81"/>
      <c r="O144" s="82"/>
      <c r="P144" s="82"/>
      <c r="Q144" s="82"/>
      <c r="R144" s="82"/>
      <c r="S144" s="82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</row>
    <row r="145" spans="1:58" ht="15" hidden="1">
      <c r="A145" s="74"/>
      <c r="B145" s="79" t="s">
        <v>101</v>
      </c>
      <c r="C145" s="80">
        <f>D30*Árak!C30</f>
        <v>0</v>
      </c>
      <c r="D145" s="80">
        <f>F30*Árak!D30</f>
        <v>0</v>
      </c>
      <c r="E145" s="80">
        <f>H30*Árak!E30</f>
        <v>0</v>
      </c>
      <c r="F145" s="80">
        <f>J30*Árak!F30</f>
        <v>0</v>
      </c>
      <c r="G145" s="80">
        <f>L30*Árak!G30</f>
        <v>0</v>
      </c>
      <c r="H145" s="80" t="e">
        <f>C71*Árak!#REF!</f>
        <v>#REF!</v>
      </c>
      <c r="I145" s="80"/>
      <c r="J145" s="80">
        <f>C90*Árak!B83</f>
        <v>0</v>
      </c>
      <c r="K145" s="80"/>
      <c r="L145" s="80"/>
      <c r="M145" s="80"/>
      <c r="N145" s="81"/>
      <c r="O145" s="82"/>
      <c r="P145" s="82"/>
      <c r="Q145" s="82"/>
      <c r="R145" s="82"/>
      <c r="S145" s="82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</row>
    <row r="146" spans="1:58" ht="15" hidden="1">
      <c r="A146" s="74"/>
      <c r="B146" s="79" t="s">
        <v>35</v>
      </c>
      <c r="C146" s="80">
        <f>D31*Árak!C31</f>
        <v>0</v>
      </c>
      <c r="D146" s="80">
        <f>F31*Árak!D31</f>
        <v>0</v>
      </c>
      <c r="E146" s="80">
        <f>H31*Árak!E31</f>
        <v>0</v>
      </c>
      <c r="F146" s="80">
        <f>J31*Árak!F31</f>
        <v>0</v>
      </c>
      <c r="G146" s="80">
        <f>L31*Árak!G31</f>
        <v>0</v>
      </c>
      <c r="H146" s="80" t="e">
        <f>C72*Árak!#REF!</f>
        <v>#REF!</v>
      </c>
      <c r="I146" s="82"/>
      <c r="J146" s="80">
        <f>C91*Árak!B84</f>
        <v>0</v>
      </c>
      <c r="K146" s="82"/>
      <c r="L146" s="82"/>
      <c r="M146" s="82"/>
      <c r="N146" s="81"/>
      <c r="O146" s="82"/>
      <c r="P146" s="82"/>
      <c r="Q146" s="82"/>
      <c r="R146" s="82"/>
      <c r="S146" s="82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</row>
    <row r="147" spans="1:58" ht="15" hidden="1">
      <c r="A147" s="74"/>
      <c r="B147" s="79" t="s">
        <v>37</v>
      </c>
      <c r="C147" s="80">
        <f>D32*Árak!C32</f>
        <v>0</v>
      </c>
      <c r="D147" s="80">
        <f>F32*Árak!D32</f>
        <v>0</v>
      </c>
      <c r="E147" s="80">
        <f>H32*Árak!E32</f>
        <v>0</v>
      </c>
      <c r="F147" s="80">
        <f>J32*Árak!F32</f>
        <v>0</v>
      </c>
      <c r="G147" s="80">
        <f>L32*Árak!G32</f>
        <v>0</v>
      </c>
      <c r="H147" s="80" t="e">
        <f>C73*Árak!#REF!</f>
        <v>#REF!</v>
      </c>
      <c r="I147" s="82"/>
      <c r="J147" s="80">
        <f>C92*Árak!B85</f>
        <v>0</v>
      </c>
      <c r="K147" s="82"/>
      <c r="L147" s="82"/>
      <c r="M147" s="82"/>
      <c r="N147" s="81"/>
      <c r="O147" s="82"/>
      <c r="P147" s="82"/>
      <c r="Q147" s="82"/>
      <c r="R147" s="82"/>
      <c r="S147" s="82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</row>
    <row r="148" spans="1:58" s="84" customFormat="1" ht="15" hidden="1">
      <c r="A148" s="74"/>
      <c r="B148" s="79" t="s">
        <v>38</v>
      </c>
      <c r="C148" s="80">
        <f>D33*Árak!C33</f>
        <v>0</v>
      </c>
      <c r="D148" s="80">
        <f>F33*Árak!D33</f>
        <v>0</v>
      </c>
      <c r="E148" s="80">
        <f>H33*Árak!E33</f>
        <v>0</v>
      </c>
      <c r="F148" s="80">
        <f>J33*Árak!F33</f>
        <v>0</v>
      </c>
      <c r="G148" s="80">
        <f>L33*Árak!G33</f>
        <v>0</v>
      </c>
      <c r="H148" s="80">
        <f>C74*Árak!B71</f>
        <v>0</v>
      </c>
      <c r="I148" s="82"/>
      <c r="J148" s="80">
        <f>C93*Árak!B86</f>
        <v>0</v>
      </c>
      <c r="K148" s="82"/>
      <c r="L148" s="82"/>
      <c r="M148" s="82"/>
      <c r="N148" s="81"/>
      <c r="O148" s="82"/>
      <c r="P148" s="82"/>
      <c r="Q148" s="82"/>
      <c r="R148" s="82"/>
      <c r="S148" s="82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</row>
    <row r="149" spans="1:58" s="84" customFormat="1" ht="15" hidden="1">
      <c r="A149" s="74"/>
      <c r="B149" s="79" t="s">
        <v>39</v>
      </c>
      <c r="C149" s="80">
        <f>D34*Árak!C34</f>
        <v>0</v>
      </c>
      <c r="D149" s="80">
        <f>F34*Árak!D34</f>
        <v>0</v>
      </c>
      <c r="E149" s="80">
        <f>H34*Árak!E34</f>
        <v>0</v>
      </c>
      <c r="F149" s="80">
        <f>J34*Árak!F34</f>
        <v>0</v>
      </c>
      <c r="G149" s="80">
        <f>L34*Árak!G34</f>
        <v>0</v>
      </c>
      <c r="H149" s="80">
        <f>C75*Árak!B72</f>
        <v>0</v>
      </c>
      <c r="I149" s="82"/>
      <c r="J149" s="80">
        <f>C94*Árak!B87</f>
        <v>0</v>
      </c>
      <c r="K149" s="82"/>
      <c r="L149" s="82"/>
      <c r="M149" s="82"/>
      <c r="N149" s="81"/>
      <c r="O149" s="82"/>
      <c r="P149" s="82"/>
      <c r="Q149" s="82"/>
      <c r="R149" s="82"/>
      <c r="S149" s="82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</row>
    <row r="150" spans="1:58" s="84" customFormat="1" ht="15" hidden="1">
      <c r="A150" s="74"/>
      <c r="B150" s="85" t="s">
        <v>41</v>
      </c>
      <c r="C150" s="80">
        <f>D35*Árak!C36</f>
        <v>0</v>
      </c>
      <c r="D150" s="80">
        <f>F35*Árak!D36</f>
        <v>0</v>
      </c>
      <c r="E150" s="80">
        <f>H35*Árak!E36</f>
        <v>0</v>
      </c>
      <c r="F150" s="80">
        <f>J35*Árak!F36</f>
        <v>0</v>
      </c>
      <c r="G150" s="80">
        <f>L35*Árak!G36</f>
        <v>0</v>
      </c>
      <c r="H150" s="80">
        <f>C76*Árak!B73</f>
        <v>0</v>
      </c>
      <c r="I150" s="82"/>
      <c r="J150" s="80">
        <f>C95*Árak!B88</f>
        <v>0</v>
      </c>
      <c r="K150" s="82"/>
      <c r="L150" s="82"/>
      <c r="M150" s="82"/>
      <c r="N150" s="81"/>
      <c r="O150" s="82"/>
      <c r="P150" s="82"/>
      <c r="Q150" s="82"/>
      <c r="R150" s="82"/>
      <c r="S150" s="82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</row>
    <row r="151" spans="1:58" s="84" customFormat="1" ht="15" hidden="1">
      <c r="A151" s="55"/>
      <c r="B151" s="85" t="s">
        <v>43</v>
      </c>
      <c r="C151" s="80">
        <f>D36*Árak!C37</f>
        <v>0</v>
      </c>
      <c r="D151" s="80">
        <f>F36*Árak!D37</f>
        <v>0</v>
      </c>
      <c r="E151" s="80">
        <f>H36*Árak!E37</f>
        <v>0</v>
      </c>
      <c r="F151" s="80">
        <f>J36*Árak!F37</f>
        <v>0</v>
      </c>
      <c r="G151" s="80">
        <f>L36*Árak!G37</f>
        <v>0</v>
      </c>
      <c r="H151" s="80">
        <f>C77*Árak!B74</f>
        <v>0</v>
      </c>
      <c r="I151" s="86"/>
      <c r="J151" s="80">
        <f>C96*Árak!B89</f>
        <v>0</v>
      </c>
      <c r="K151" s="86"/>
      <c r="L151" s="86"/>
      <c r="M151" s="86"/>
      <c r="N151" s="85"/>
      <c r="O151" s="86"/>
      <c r="P151" s="86"/>
      <c r="Q151" s="86"/>
      <c r="R151" s="86"/>
      <c r="S151" s="86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</row>
    <row r="152" spans="1:58" s="84" customFormat="1" ht="15" hidden="1">
      <c r="A152" s="55"/>
      <c r="B152" s="85" t="s">
        <v>44</v>
      </c>
      <c r="C152" s="80">
        <f>D37*Árak!C38</f>
        <v>0</v>
      </c>
      <c r="D152" s="80">
        <f>F37*Árak!D38</f>
        <v>0</v>
      </c>
      <c r="E152" s="80">
        <f>H37*Árak!E38</f>
        <v>0</v>
      </c>
      <c r="F152" s="80">
        <f>J37*Árak!F38</f>
        <v>0</v>
      </c>
      <c r="G152" s="80">
        <f>L37*Árak!G38</f>
        <v>0</v>
      </c>
      <c r="H152" s="80">
        <f>C78*Árak!B75</f>
        <v>0</v>
      </c>
      <c r="I152" s="86"/>
      <c r="J152" s="80">
        <f>C97*Árak!B90</f>
        <v>0</v>
      </c>
      <c r="K152" s="86"/>
      <c r="L152" s="86"/>
      <c r="M152" s="86"/>
      <c r="N152" s="85"/>
      <c r="O152" s="86"/>
      <c r="P152" s="86"/>
      <c r="Q152" s="86"/>
      <c r="R152" s="86"/>
      <c r="S152" s="86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</row>
    <row r="153" spans="1:58" s="84" customFormat="1" ht="15" hidden="1">
      <c r="A153" s="55"/>
      <c r="B153" s="85" t="s">
        <v>46</v>
      </c>
      <c r="C153" s="80">
        <f>D38*Árak!C39</f>
        <v>0</v>
      </c>
      <c r="D153" s="80">
        <f>F38*Árak!D39</f>
        <v>0</v>
      </c>
      <c r="E153" s="80">
        <f>H38*Árak!E39</f>
        <v>0</v>
      </c>
      <c r="F153" s="80">
        <f>J38*Árak!F39</f>
        <v>0</v>
      </c>
      <c r="G153" s="80">
        <f>L38*Árak!G39</f>
        <v>0</v>
      </c>
      <c r="H153" s="80">
        <f>C79*Árak!B76</f>
        <v>0</v>
      </c>
      <c r="I153" s="86"/>
      <c r="J153" s="80">
        <f>C98*Árak!B91</f>
        <v>0</v>
      </c>
      <c r="K153" s="86"/>
      <c r="L153" s="86"/>
      <c r="M153" s="86"/>
      <c r="N153" s="85"/>
      <c r="O153" s="86"/>
      <c r="P153" s="86"/>
      <c r="Q153" s="86"/>
      <c r="R153" s="86"/>
      <c r="S153" s="86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</row>
    <row r="154" spans="1:58" s="84" customFormat="1" ht="15" hidden="1">
      <c r="A154" s="55"/>
      <c r="B154" s="79" t="s">
        <v>48</v>
      </c>
      <c r="C154" s="80">
        <f>D39*Árak!C40</f>
        <v>0</v>
      </c>
      <c r="D154" s="80">
        <f>F39*Árak!D40</f>
        <v>0</v>
      </c>
      <c r="E154" s="80">
        <f>H39*Árak!E40</f>
        <v>0</v>
      </c>
      <c r="F154" s="80">
        <f>J39*Árak!F40</f>
        <v>0</v>
      </c>
      <c r="G154" s="80">
        <f>L39*Árak!G40</f>
        <v>0</v>
      </c>
      <c r="H154" s="80">
        <f>C80*Árak!B77</f>
        <v>0</v>
      </c>
      <c r="I154" s="86"/>
      <c r="J154" s="80">
        <f>C99*Árak!B92</f>
        <v>0</v>
      </c>
      <c r="K154" s="86"/>
      <c r="L154" s="86"/>
      <c r="M154" s="86"/>
      <c r="N154" s="85"/>
      <c r="O154" s="86"/>
      <c r="P154" s="86"/>
      <c r="Q154" s="86"/>
      <c r="R154" s="86"/>
      <c r="S154" s="86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</row>
    <row r="155" spans="1:58" s="88" customFormat="1" ht="15" hidden="1">
      <c r="A155" s="87"/>
      <c r="B155" s="79" t="s">
        <v>51</v>
      </c>
      <c r="C155" s="80">
        <f>D40*Árak!C43</f>
        <v>0</v>
      </c>
      <c r="D155" s="80">
        <f>F40*Árak!D43</f>
        <v>0</v>
      </c>
      <c r="E155" s="80">
        <f>H40*Árak!E43</f>
        <v>0</v>
      </c>
      <c r="F155" s="80">
        <f>J40*Árak!F43</f>
        <v>0</v>
      </c>
      <c r="G155" s="80">
        <f>L40*Árak!G43</f>
        <v>0</v>
      </c>
      <c r="H155" s="80" t="e">
        <f>C81*Árak!#REF!</f>
        <v>#REF!</v>
      </c>
      <c r="I155" s="86"/>
      <c r="J155" s="80">
        <f>C100*Árak!B93</f>
        <v>0</v>
      </c>
      <c r="K155" s="86"/>
      <c r="L155" s="86"/>
      <c r="M155" s="86"/>
      <c r="N155" s="85"/>
      <c r="O155" s="86"/>
      <c r="P155" s="86"/>
      <c r="Q155" s="86"/>
      <c r="R155" s="86"/>
      <c r="S155" s="86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</row>
    <row r="156" spans="1:58" s="88" customFormat="1" ht="15" hidden="1">
      <c r="A156" s="87"/>
      <c r="B156" s="79" t="s">
        <v>53</v>
      </c>
      <c r="C156" s="80">
        <f>D41*Árak!C44</f>
        <v>0</v>
      </c>
      <c r="D156" s="80">
        <f>F41*Árak!D44</f>
        <v>0</v>
      </c>
      <c r="E156" s="80">
        <f>H41*Árak!E44</f>
        <v>0</v>
      </c>
      <c r="F156" s="80">
        <f>J41*Árak!F44</f>
        <v>0</v>
      </c>
      <c r="G156" s="80">
        <f>L41*Árak!G44</f>
        <v>0</v>
      </c>
      <c r="H156" s="80" t="e">
        <f>C82*Árak!#REF!</f>
        <v>#REF!</v>
      </c>
      <c r="I156" s="86"/>
      <c r="J156" s="80">
        <f>C101*Árak!B94</f>
        <v>0</v>
      </c>
      <c r="K156" s="86"/>
      <c r="L156" s="86"/>
      <c r="M156" s="86"/>
      <c r="N156" s="85"/>
      <c r="O156" s="86"/>
      <c r="P156" s="86"/>
      <c r="Q156" s="86"/>
      <c r="R156" s="86"/>
      <c r="S156" s="86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</row>
    <row r="157" spans="1:58" s="88" customFormat="1" ht="15" hidden="1">
      <c r="A157" s="87"/>
      <c r="B157" s="79" t="s">
        <v>54</v>
      </c>
      <c r="C157" s="80">
        <f>D42*Árak!C45</f>
        <v>0</v>
      </c>
      <c r="D157" s="80">
        <f>F42*Árak!D45</f>
        <v>0</v>
      </c>
      <c r="E157" s="80">
        <f>H42*Árak!E45</f>
        <v>0</v>
      </c>
      <c r="F157" s="80">
        <f>J42*Árak!F45</f>
        <v>0</v>
      </c>
      <c r="G157" s="80">
        <f>L42*Árak!G45</f>
        <v>0</v>
      </c>
      <c r="H157" s="80" t="e">
        <f>C83*Árak!#REF!</f>
        <v>#REF!</v>
      </c>
      <c r="I157" s="86"/>
      <c r="J157" s="80">
        <f>C102*Árak!B95</f>
        <v>0</v>
      </c>
      <c r="K157" s="86"/>
      <c r="L157" s="86"/>
      <c r="M157" s="86"/>
      <c r="N157" s="85"/>
      <c r="O157" s="86"/>
      <c r="P157" s="86"/>
      <c r="Q157" s="86"/>
      <c r="R157" s="86"/>
      <c r="S157" s="86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</row>
    <row r="158" spans="1:58" s="88" customFormat="1" ht="15" hidden="1">
      <c r="A158" s="87"/>
      <c r="B158" s="79" t="s">
        <v>55</v>
      </c>
      <c r="C158" s="80">
        <f>D43*Árak!C46</f>
        <v>0</v>
      </c>
      <c r="D158" s="80">
        <f>F43*Árak!D46</f>
        <v>0</v>
      </c>
      <c r="E158" s="80">
        <f>H43*Árak!E46</f>
        <v>0</v>
      </c>
      <c r="F158" s="80">
        <f>J43*Árak!F46</f>
        <v>0</v>
      </c>
      <c r="G158" s="80">
        <f>L43*Árak!G46</f>
        <v>0</v>
      </c>
      <c r="H158" s="80" t="e">
        <f>C84*Árak!#REF!</f>
        <v>#REF!</v>
      </c>
      <c r="I158" s="86"/>
      <c r="J158" s="80">
        <f>C103*Árak!B96</f>
        <v>0</v>
      </c>
      <c r="K158" s="86"/>
      <c r="L158" s="86"/>
      <c r="M158" s="86"/>
      <c r="N158" s="85"/>
      <c r="O158" s="86"/>
      <c r="P158" s="86"/>
      <c r="Q158" s="86"/>
      <c r="R158" s="86"/>
      <c r="S158" s="86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</row>
    <row r="159" spans="1:58" s="88" customFormat="1" ht="15" hidden="1">
      <c r="A159" s="87"/>
      <c r="B159" s="79" t="s">
        <v>56</v>
      </c>
      <c r="C159" s="80">
        <f>D46*Árak!C49</f>
        <v>0</v>
      </c>
      <c r="D159" s="80">
        <f>F46*Árak!D49</f>
        <v>0</v>
      </c>
      <c r="E159" s="80">
        <f>H46*Árak!E49</f>
        <v>0</v>
      </c>
      <c r="F159" s="80">
        <f>J46*Árak!F49</f>
        <v>0</v>
      </c>
      <c r="G159" s="80">
        <f>L46*Árak!G49</f>
        <v>0</v>
      </c>
      <c r="H159" s="80" t="e">
        <f>C85*Árak!#REF!</f>
        <v>#REF!</v>
      </c>
      <c r="I159" s="86"/>
      <c r="J159" s="80">
        <f>C104*Árak!B97</f>
        <v>0</v>
      </c>
      <c r="K159" s="86"/>
      <c r="L159" s="86"/>
      <c r="M159" s="86"/>
      <c r="N159" s="85"/>
      <c r="O159" s="86"/>
      <c r="P159" s="86"/>
      <c r="Q159" s="86"/>
      <c r="R159" s="86"/>
      <c r="S159" s="86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</row>
    <row r="160" spans="1:58" s="88" customFormat="1" ht="15" hidden="1">
      <c r="A160" s="87"/>
      <c r="B160" s="85" t="s">
        <v>57</v>
      </c>
      <c r="C160" s="80">
        <f>D48*Árak!C50</f>
        <v>0</v>
      </c>
      <c r="D160" s="80">
        <f>F48*Árak!D50</f>
        <v>0</v>
      </c>
      <c r="E160" s="80">
        <f>H48*Árak!E50</f>
        <v>0</v>
      </c>
      <c r="F160" s="80">
        <f>J48*Árak!F50</f>
        <v>0</v>
      </c>
      <c r="G160" s="80">
        <f>L48*Árak!G50</f>
        <v>0</v>
      </c>
      <c r="H160" s="80">
        <f>C86*Árak!B78</f>
        <v>0</v>
      </c>
      <c r="I160" s="86"/>
      <c r="J160" s="80">
        <f>C105*Árak!B98</f>
        <v>0</v>
      </c>
      <c r="K160" s="86"/>
      <c r="L160" s="86"/>
      <c r="M160" s="86"/>
      <c r="N160" s="85"/>
      <c r="O160" s="86"/>
      <c r="P160" s="86"/>
      <c r="Q160" s="86"/>
      <c r="R160" s="86"/>
      <c r="S160" s="86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</row>
    <row r="161" spans="1:58" s="88" customFormat="1" ht="15" hidden="1">
      <c r="A161" s="87"/>
      <c r="B161" s="85" t="s">
        <v>59</v>
      </c>
      <c r="C161" s="80">
        <f>D49*Árak!C53</f>
        <v>0</v>
      </c>
      <c r="D161" s="80">
        <f>F49*Árak!D53</f>
        <v>0</v>
      </c>
      <c r="E161" s="80">
        <f>H49*Árak!E53</f>
        <v>0</v>
      </c>
      <c r="F161" s="80">
        <f>J49*Árak!F53</f>
        <v>0</v>
      </c>
      <c r="G161" s="80">
        <f>L49*Árak!G53</f>
        <v>0</v>
      </c>
      <c r="H161" s="80">
        <f>C87*Árak!B79</f>
        <v>0</v>
      </c>
      <c r="I161" s="86"/>
      <c r="J161" s="80">
        <f>C106*Árak!B99</f>
        <v>0</v>
      </c>
      <c r="K161" s="86"/>
      <c r="L161" s="86"/>
      <c r="M161" s="86"/>
      <c r="N161" s="85"/>
      <c r="O161" s="86"/>
      <c r="P161" s="86"/>
      <c r="Q161" s="86"/>
      <c r="R161" s="86"/>
      <c r="S161" s="86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</row>
    <row r="162" spans="1:58" s="88" customFormat="1" ht="15" hidden="1">
      <c r="A162" s="89"/>
      <c r="B162" s="85" t="s">
        <v>62</v>
      </c>
      <c r="C162" s="80">
        <f>D50*Árak!C54</f>
        <v>0</v>
      </c>
      <c r="D162" s="80">
        <f>F50*Árak!D54</f>
        <v>0</v>
      </c>
      <c r="E162" s="80">
        <f>H50*Árak!E54</f>
        <v>0</v>
      </c>
      <c r="F162" s="80">
        <f>J50*Árak!F54</f>
        <v>0</v>
      </c>
      <c r="G162" s="80">
        <f>L50*Árak!G54</f>
        <v>0</v>
      </c>
      <c r="H162" s="80">
        <f>C88*Árak!B80</f>
        <v>0</v>
      </c>
      <c r="I162" s="86"/>
      <c r="J162" s="80">
        <f>C107*Árak!B100</f>
        <v>0</v>
      </c>
      <c r="K162" s="86"/>
      <c r="L162" s="86"/>
      <c r="M162" s="86"/>
      <c r="N162" s="85"/>
      <c r="O162" s="86"/>
      <c r="P162" s="86"/>
      <c r="Q162" s="86"/>
      <c r="R162" s="86"/>
      <c r="S162" s="86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</row>
    <row r="163" spans="1:58" s="88" customFormat="1" ht="15" hidden="1">
      <c r="A163" s="89"/>
      <c r="B163" s="85" t="s">
        <v>64</v>
      </c>
      <c r="C163" s="80">
        <f>D51*Árak!C55</f>
        <v>0</v>
      </c>
      <c r="D163" s="80">
        <f>F51*Árak!D55</f>
        <v>0</v>
      </c>
      <c r="E163" s="80">
        <f>H51*Árak!E55</f>
        <v>0</v>
      </c>
      <c r="F163" s="80">
        <f>J51*Árak!F55</f>
        <v>0</v>
      </c>
      <c r="G163" s="80">
        <f>L51*Árak!G55</f>
        <v>0</v>
      </c>
      <c r="H163" s="80">
        <f>C89*Árak!B81</f>
        <v>0</v>
      </c>
      <c r="I163" s="86"/>
      <c r="J163" s="80">
        <f>C108*Árak!B101</f>
        <v>0</v>
      </c>
      <c r="K163" s="86"/>
      <c r="L163" s="86"/>
      <c r="M163" s="86"/>
      <c r="N163" s="85"/>
      <c r="O163" s="86"/>
      <c r="P163" s="86"/>
      <c r="Q163" s="86"/>
      <c r="R163" s="86"/>
      <c r="S163" s="86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</row>
    <row r="164" spans="1:58" s="88" customFormat="1" ht="15" hidden="1">
      <c r="A164" s="89"/>
      <c r="B164" s="79" t="s">
        <v>66</v>
      </c>
      <c r="C164" s="80">
        <f>D52*Árak!C56</f>
        <v>0</v>
      </c>
      <c r="D164" s="80">
        <f>F52*Árak!D56</f>
        <v>0</v>
      </c>
      <c r="E164" s="80">
        <f>H52*Árak!E56</f>
        <v>0</v>
      </c>
      <c r="F164" s="80">
        <f>J52*Árak!F56</f>
        <v>0</v>
      </c>
      <c r="G164" s="80">
        <f>L52*Árak!G56</f>
        <v>0</v>
      </c>
      <c r="H164" s="80">
        <f>C90*Árak!B82</f>
        <v>0</v>
      </c>
      <c r="I164" s="86"/>
      <c r="J164" s="80">
        <f>C109*Árak!B102</f>
        <v>0</v>
      </c>
      <c r="K164" s="86"/>
      <c r="L164" s="86"/>
      <c r="M164" s="86"/>
      <c r="N164" s="85"/>
      <c r="O164" s="86"/>
      <c r="P164" s="86"/>
      <c r="Q164" s="86"/>
      <c r="R164" s="86"/>
      <c r="S164" s="86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</row>
    <row r="165" spans="1:58" s="88" customFormat="1" ht="15" hidden="1">
      <c r="A165" s="89"/>
      <c r="B165" s="79" t="s">
        <v>67</v>
      </c>
      <c r="C165" s="80">
        <f>D53*Árak!C57</f>
        <v>0</v>
      </c>
      <c r="D165" s="80">
        <f>F53*Árak!D57</f>
        <v>0</v>
      </c>
      <c r="E165" s="80">
        <f>H53*Árak!E57</f>
        <v>0</v>
      </c>
      <c r="F165" s="80">
        <f>J53*Árak!F57</f>
        <v>0</v>
      </c>
      <c r="G165" s="80">
        <f>L53*Árak!G57</f>
        <v>0</v>
      </c>
      <c r="H165" s="80">
        <f>C91*Árak!B83</f>
        <v>0</v>
      </c>
      <c r="I165" s="86"/>
      <c r="J165" s="80">
        <f>C110*Árak!B103</f>
        <v>0</v>
      </c>
      <c r="K165" s="86"/>
      <c r="L165" s="86"/>
      <c r="M165" s="86"/>
      <c r="N165" s="85"/>
      <c r="O165" s="86"/>
      <c r="P165" s="86"/>
      <c r="Q165" s="86"/>
      <c r="R165" s="86"/>
      <c r="S165" s="86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</row>
    <row r="166" spans="1:58" s="88" customFormat="1" ht="15" hidden="1">
      <c r="A166" s="89"/>
      <c r="B166" s="85" t="s">
        <v>69</v>
      </c>
      <c r="C166" s="80">
        <f>D54*Árak!C58</f>
        <v>0</v>
      </c>
      <c r="D166" s="80">
        <f>F54*Árak!D58</f>
        <v>0</v>
      </c>
      <c r="E166" s="80">
        <f>H54*Árak!E58</f>
        <v>0</v>
      </c>
      <c r="F166" s="80">
        <f>J54*Árak!F58</f>
        <v>0</v>
      </c>
      <c r="G166" s="80">
        <f>L54*Árak!G58</f>
        <v>0</v>
      </c>
      <c r="H166" s="80">
        <f>C92*Árak!B84</f>
        <v>0</v>
      </c>
      <c r="I166" s="86"/>
      <c r="J166" s="80">
        <f>C111*Árak!B104</f>
        <v>0</v>
      </c>
      <c r="K166" s="86"/>
      <c r="L166" s="86"/>
      <c r="M166" s="86"/>
      <c r="N166" s="85"/>
      <c r="O166" s="86"/>
      <c r="P166" s="86"/>
      <c r="Q166" s="86"/>
      <c r="R166" s="86"/>
      <c r="S166" s="86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</row>
    <row r="167" spans="1:58" s="88" customFormat="1" ht="15" hidden="1">
      <c r="A167" s="89"/>
      <c r="B167" s="85" t="s">
        <v>71</v>
      </c>
      <c r="C167" s="80">
        <f>D55*Árak!C59</f>
        <v>0</v>
      </c>
      <c r="D167" s="80">
        <f>F55*Árak!D59</f>
        <v>0</v>
      </c>
      <c r="E167" s="80">
        <f>H55*Árak!E59</f>
        <v>0</v>
      </c>
      <c r="F167" s="80">
        <f>J55*Árak!F59</f>
        <v>0</v>
      </c>
      <c r="G167" s="80">
        <f>L55*Árak!G59</f>
        <v>0</v>
      </c>
      <c r="H167" s="80">
        <f>C93*Árak!B85</f>
        <v>0</v>
      </c>
      <c r="I167" s="86"/>
      <c r="J167" s="80">
        <f>C112*Árak!B105</f>
        <v>0</v>
      </c>
      <c r="K167" s="86"/>
      <c r="L167" s="86"/>
      <c r="M167" s="86"/>
      <c r="N167" s="85"/>
      <c r="O167" s="86"/>
      <c r="P167" s="86"/>
      <c r="Q167" s="86"/>
      <c r="R167" s="86"/>
      <c r="S167" s="86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</row>
    <row r="168" spans="1:58" s="88" customFormat="1" ht="15" hidden="1">
      <c r="A168" s="89"/>
      <c r="B168" s="79" t="s">
        <v>73</v>
      </c>
      <c r="C168" s="80">
        <f>D56*Árak!C60</f>
        <v>0</v>
      </c>
      <c r="D168" s="80">
        <f>F56*Árak!D60</f>
        <v>0</v>
      </c>
      <c r="E168" s="80">
        <f>H56*Árak!E60</f>
        <v>0</v>
      </c>
      <c r="F168" s="80">
        <f>J56*Árak!F60</f>
        <v>0</v>
      </c>
      <c r="G168" s="80">
        <f>L56*Árak!G60</f>
        <v>0</v>
      </c>
      <c r="H168" s="80">
        <f>C94*Árak!B86</f>
        <v>0</v>
      </c>
      <c r="I168" s="86"/>
      <c r="J168" s="80">
        <f>C113*Árak!B106</f>
        <v>0</v>
      </c>
      <c r="K168" s="86"/>
      <c r="L168" s="86"/>
      <c r="M168" s="86"/>
      <c r="N168" s="85"/>
      <c r="O168" s="86"/>
      <c r="P168" s="86"/>
      <c r="Q168" s="86"/>
      <c r="R168" s="86"/>
      <c r="S168" s="86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</row>
    <row r="169" spans="1:58" s="88" customFormat="1" ht="15" hidden="1">
      <c r="A169" s="89"/>
      <c r="B169" s="79" t="s">
        <v>74</v>
      </c>
      <c r="C169" s="80" t="e">
        <f>D57*Árak!#REF!</f>
        <v>#REF!</v>
      </c>
      <c r="D169" s="80" t="e">
        <f>F57*Árak!#REF!</f>
        <v>#REF!</v>
      </c>
      <c r="E169" s="80" t="e">
        <f>H57*Árak!#REF!</f>
        <v>#REF!</v>
      </c>
      <c r="F169" s="80" t="e">
        <f>J57*Árak!#REF!</f>
        <v>#REF!</v>
      </c>
      <c r="G169" s="80" t="e">
        <f>L57*Árak!#REF!</f>
        <v>#REF!</v>
      </c>
      <c r="H169" s="80">
        <f>C95*Árak!B87</f>
        <v>0</v>
      </c>
      <c r="I169" s="86"/>
      <c r="J169" s="80">
        <f>C114*Árak!B107</f>
        <v>0</v>
      </c>
      <c r="K169" s="86"/>
      <c r="L169" s="86"/>
      <c r="M169" s="86"/>
      <c r="N169" s="85"/>
      <c r="O169" s="86"/>
      <c r="P169" s="86"/>
      <c r="Q169" s="86"/>
      <c r="R169" s="86"/>
      <c r="S169" s="86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</row>
    <row r="170" spans="1:58" s="88" customFormat="1" ht="15" hidden="1">
      <c r="A170" s="89"/>
      <c r="B170" s="79" t="s">
        <v>76</v>
      </c>
      <c r="C170" s="80">
        <f>D58*Árak!C61</f>
        <v>0</v>
      </c>
      <c r="D170" s="80">
        <f>F58*Árak!D61</f>
        <v>0</v>
      </c>
      <c r="E170" s="80">
        <f>H58*Árak!E61</f>
        <v>0</v>
      </c>
      <c r="F170" s="80">
        <f>J58*Árak!F61</f>
        <v>0</v>
      </c>
      <c r="G170" s="80">
        <f>L58*Árak!G61</f>
        <v>0</v>
      </c>
      <c r="H170" s="80">
        <f>C96*Árak!B88</f>
        <v>0</v>
      </c>
      <c r="I170" s="86"/>
      <c r="J170" s="80">
        <f>C115*Árak!B108</f>
        <v>0</v>
      </c>
      <c r="K170" s="86"/>
      <c r="L170" s="86"/>
      <c r="M170" s="86"/>
      <c r="N170" s="85"/>
      <c r="O170" s="86"/>
      <c r="P170" s="86"/>
      <c r="Q170" s="86"/>
      <c r="R170" s="86"/>
      <c r="S170" s="86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</row>
    <row r="171" spans="1:58" s="88" customFormat="1" ht="15" hidden="1">
      <c r="A171" s="89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89"/>
      <c r="O171" s="54"/>
      <c r="P171" s="54"/>
      <c r="Q171" s="90"/>
      <c r="R171" s="90"/>
      <c r="S171" s="90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</row>
    <row r="172" spans="1:58" s="88" customFormat="1" ht="15" hidden="1">
      <c r="A172" s="89"/>
      <c r="B172" s="54"/>
      <c r="C172" s="54" t="e">
        <f>SUM(C118:C170)</f>
        <v>#REF!</v>
      </c>
      <c r="D172" s="54" t="e">
        <f aca="true" t="shared" si="0" ref="D172:J172">SUM(D118:D170)</f>
        <v>#REF!</v>
      </c>
      <c r="E172" s="54" t="e">
        <f t="shared" si="0"/>
        <v>#REF!</v>
      </c>
      <c r="F172" s="54" t="e">
        <f t="shared" si="0"/>
        <v>#REF!</v>
      </c>
      <c r="G172" s="54" t="e">
        <f t="shared" si="0"/>
        <v>#REF!</v>
      </c>
      <c r="H172" s="54" t="e">
        <f t="shared" si="0"/>
        <v>#REF!</v>
      </c>
      <c r="I172" s="54">
        <f t="shared" si="0"/>
        <v>0</v>
      </c>
      <c r="J172" s="54" t="e">
        <f t="shared" si="0"/>
        <v>#REF!</v>
      </c>
      <c r="K172" s="54"/>
      <c r="L172" s="54"/>
      <c r="M172" s="54"/>
      <c r="N172" s="89"/>
      <c r="O172" s="54"/>
      <c r="P172" s="54"/>
      <c r="Q172" s="90"/>
      <c r="R172" s="90"/>
      <c r="S172" s="90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</row>
    <row r="173" spans="1:58" s="88" customFormat="1" ht="15" hidden="1">
      <c r="A173" s="89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89"/>
      <c r="O173" s="54"/>
      <c r="P173" s="54"/>
      <c r="Q173" s="90"/>
      <c r="R173" s="90"/>
      <c r="S173" s="90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</row>
    <row r="174" spans="1:58" s="88" customFormat="1" ht="15" hidden="1">
      <c r="A174" s="89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89"/>
      <c r="O174" s="54"/>
      <c r="P174" s="54"/>
      <c r="Q174" s="90"/>
      <c r="R174" s="90"/>
      <c r="S174" s="90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</row>
    <row r="175" spans="1:58" s="88" customFormat="1" ht="15" hidden="1">
      <c r="A175" s="89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89"/>
      <c r="O175" s="54"/>
      <c r="P175" s="54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</row>
    <row r="176" spans="1:58" s="88" customFormat="1" ht="15" hidden="1">
      <c r="A176" s="89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89"/>
      <c r="O176" s="54"/>
      <c r="P176" s="54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</row>
    <row r="177" spans="1:58" s="88" customFormat="1" ht="15" hidden="1">
      <c r="A177" s="89"/>
      <c r="B177" s="54"/>
      <c r="C177" s="54"/>
      <c r="D177" s="54"/>
      <c r="E177" s="54"/>
      <c r="F177" s="54"/>
      <c r="G177" s="54" t="e">
        <f>SUM(C172:J172)</f>
        <v>#REF!</v>
      </c>
      <c r="H177" s="54"/>
      <c r="I177" s="54"/>
      <c r="J177" s="54"/>
      <c r="K177" s="54"/>
      <c r="L177" s="54"/>
      <c r="M177" s="54"/>
      <c r="N177" s="89"/>
      <c r="O177" s="54"/>
      <c r="P177" s="54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</row>
    <row r="178" spans="1:58" s="88" customFormat="1" ht="15" hidden="1">
      <c r="A178" s="89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89"/>
      <c r="O178" s="54"/>
      <c r="P178" s="54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</row>
    <row r="179" spans="1:58" s="88" customFormat="1" ht="15" hidden="1">
      <c r="A179" s="89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89"/>
      <c r="O179" s="54"/>
      <c r="P179" s="54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</row>
    <row r="180" spans="1:58" s="88" customFormat="1" ht="15" hidden="1">
      <c r="A180" s="89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89"/>
      <c r="O180" s="54"/>
      <c r="P180" s="54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</row>
    <row r="181" spans="1:58" s="88" customFormat="1" ht="15" hidden="1">
      <c r="A181" s="89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89"/>
      <c r="O181" s="54"/>
      <c r="P181" s="54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</row>
    <row r="182" spans="1:58" s="88" customFormat="1" ht="15" hidden="1">
      <c r="A182" s="89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89"/>
      <c r="O182" s="54"/>
      <c r="P182" s="54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</row>
    <row r="183" spans="1:58" s="88" customFormat="1" ht="15" hidden="1">
      <c r="A183" s="89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89"/>
      <c r="O183" s="54"/>
      <c r="P183" s="54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</row>
    <row r="184" spans="1:58" s="88" customFormat="1" ht="15" hidden="1">
      <c r="A184" s="89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89"/>
      <c r="O184" s="54"/>
      <c r="P184" s="54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</row>
    <row r="185" spans="1:58" s="88" customFormat="1" ht="15" hidden="1">
      <c r="A185" s="89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89"/>
      <c r="O185" s="54"/>
      <c r="P185" s="54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</row>
    <row r="186" spans="1:58" s="88" customFormat="1" ht="15" hidden="1">
      <c r="A186" s="89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89"/>
      <c r="O186" s="54"/>
      <c r="P186" s="54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</row>
    <row r="187" spans="1:58" s="88" customFormat="1" ht="15" hidden="1">
      <c r="A187" s="89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89"/>
      <c r="O187" s="54"/>
      <c r="P187" s="54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</row>
    <row r="188" spans="1:58" s="88" customFormat="1" ht="15" hidden="1">
      <c r="A188" s="89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89"/>
      <c r="O188" s="54"/>
      <c r="P188" s="54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</row>
    <row r="189" spans="1:58" s="88" customFormat="1" ht="15" hidden="1">
      <c r="A189" s="89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89"/>
      <c r="O189" s="54"/>
      <c r="P189" s="54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</row>
    <row r="190" spans="1:58" s="88" customFormat="1" ht="15" hidden="1">
      <c r="A190" s="89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89"/>
      <c r="O190" s="54"/>
      <c r="P190" s="54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</row>
    <row r="191" spans="1:58" s="88" customFormat="1" ht="15" hidden="1">
      <c r="A191" s="89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89"/>
      <c r="O191" s="54"/>
      <c r="P191" s="54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</row>
    <row r="192" spans="1:58" s="88" customFormat="1" ht="15" hidden="1">
      <c r="A192" s="89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89"/>
      <c r="O192" s="54"/>
      <c r="P192" s="54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</row>
    <row r="193" spans="1:58" s="88" customFormat="1" ht="15" hidden="1">
      <c r="A193" s="89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89"/>
      <c r="O193" s="54"/>
      <c r="P193" s="54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</row>
    <row r="194" spans="1:58" s="88" customFormat="1" ht="15" hidden="1">
      <c r="A194" s="89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89"/>
      <c r="O194" s="54"/>
      <c r="P194" s="54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</row>
    <row r="195" spans="1:58" s="88" customFormat="1" ht="15">
      <c r="A195" s="89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89"/>
      <c r="O195" s="54"/>
      <c r="P195" s="54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</row>
    <row r="196" spans="1:58" s="88" customFormat="1" ht="15">
      <c r="A196" s="91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1"/>
      <c r="O196" s="90"/>
      <c r="P196" s="90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</row>
    <row r="197" spans="1:58" s="88" customFormat="1" ht="15">
      <c r="A197" s="91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1"/>
      <c r="O197" s="90"/>
      <c r="P197" s="90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</row>
    <row r="198" spans="1:58" s="88" customFormat="1" ht="15">
      <c r="A198" s="91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1"/>
      <c r="O198" s="90"/>
      <c r="P198" s="90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</row>
    <row r="199" spans="1:58" s="88" customFormat="1" ht="15">
      <c r="A199" s="91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1"/>
      <c r="O199" s="90"/>
      <c r="P199" s="90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</row>
    <row r="200" spans="1:58" s="88" customFormat="1" ht="15">
      <c r="A200" s="91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1"/>
      <c r="O200" s="90"/>
      <c r="P200" s="90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</row>
    <row r="201" spans="1:58" s="88" customFormat="1" ht="15">
      <c r="A201" s="91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1"/>
      <c r="O201" s="90"/>
      <c r="P201" s="90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</row>
    <row r="202" spans="1:58" s="88" customFormat="1" ht="15">
      <c r="A202" s="91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1"/>
      <c r="O202" s="90"/>
      <c r="P202" s="90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</row>
    <row r="203" spans="1:58" s="88" customFormat="1" ht="15">
      <c r="A203" s="91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1"/>
      <c r="O203" s="90"/>
      <c r="P203" s="90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</row>
    <row r="204" spans="1:58" s="88" customFormat="1" ht="15">
      <c r="A204" s="91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1"/>
      <c r="O204" s="90"/>
      <c r="P204" s="90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</row>
    <row r="205" spans="1:58" s="88" customFormat="1" ht="15">
      <c r="A205" s="91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1"/>
      <c r="O205" s="90"/>
      <c r="P205" s="90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</row>
    <row r="206" spans="1:58" s="88" customFormat="1" ht="15">
      <c r="A206" s="91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1"/>
      <c r="O206" s="90"/>
      <c r="P206" s="90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</row>
    <row r="207" spans="1:58" s="88" customFormat="1" ht="15">
      <c r="A207" s="91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1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</row>
    <row r="208" spans="1:58" s="88" customFormat="1" ht="15">
      <c r="A208" s="91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1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</row>
    <row r="209" spans="1:58" s="88" customFormat="1" ht="15">
      <c r="A209" s="91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1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</row>
    <row r="210" spans="1:58" s="88" customFormat="1" ht="15">
      <c r="A210" s="91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1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</row>
    <row r="211" spans="1:58" s="88" customFormat="1" ht="15">
      <c r="A211" s="91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1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</row>
    <row r="212" spans="1:58" s="88" customFormat="1" ht="15">
      <c r="A212" s="91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1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</row>
    <row r="213" spans="1:58" s="88" customFormat="1" ht="15">
      <c r="A213" s="91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1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</row>
    <row r="214" spans="1:58" s="88" customFormat="1" ht="15">
      <c r="A214" s="91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1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</row>
    <row r="215" spans="1:58" s="88" customFormat="1" ht="15">
      <c r="A215" s="91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1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</row>
    <row r="216" spans="1:58" s="88" customFormat="1" ht="15">
      <c r="A216" s="91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1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</row>
    <row r="217" spans="1:58" s="88" customFormat="1" ht="15">
      <c r="A217" s="91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1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</row>
    <row r="218" spans="1:58" s="88" customFormat="1" ht="15">
      <c r="A218" s="91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1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</row>
    <row r="219" spans="1:58" s="88" customFormat="1" ht="15">
      <c r="A219" s="91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1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</row>
    <row r="220" spans="1:58" s="88" customFormat="1" ht="15">
      <c r="A220" s="91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1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</row>
    <row r="221" spans="1:58" s="88" customFormat="1" ht="15">
      <c r="A221" s="91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1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</row>
    <row r="222" spans="1:58" s="88" customFormat="1" ht="15">
      <c r="A222" s="91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1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</row>
    <row r="223" spans="1:58" s="88" customFormat="1" ht="15">
      <c r="A223" s="91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1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</row>
    <row r="224" spans="1:58" s="88" customFormat="1" ht="15">
      <c r="A224" s="91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1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</row>
    <row r="225" spans="1:58" s="88" customFormat="1" ht="15">
      <c r="A225" s="91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1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</row>
    <row r="226" spans="1:58" s="88" customFormat="1" ht="15">
      <c r="A226" s="91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1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</row>
    <row r="227" spans="1:58" s="88" customFormat="1" ht="15">
      <c r="A227" s="91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1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</row>
    <row r="228" spans="1:58" s="88" customFormat="1" ht="15">
      <c r="A228" s="91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1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</row>
    <row r="229" spans="1:58" s="88" customFormat="1" ht="15">
      <c r="A229" s="91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1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</row>
    <row r="230" spans="1:58" s="88" customFormat="1" ht="15">
      <c r="A230" s="91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1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</row>
    <row r="231" spans="1:58" s="88" customFormat="1" ht="15">
      <c r="A231" s="91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1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</row>
    <row r="232" spans="1:58" s="88" customFormat="1" ht="15">
      <c r="A232" s="91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1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</row>
    <row r="233" spans="1:58" s="88" customFormat="1" ht="15">
      <c r="A233" s="91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1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</row>
    <row r="234" spans="1:58" s="88" customFormat="1" ht="15">
      <c r="A234" s="91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1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</row>
    <row r="235" spans="1:58" s="88" customFormat="1" ht="15">
      <c r="A235" s="91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1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</row>
    <row r="236" spans="1:58" s="88" customFormat="1" ht="15">
      <c r="A236" s="91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1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</row>
    <row r="237" spans="1:58" s="88" customFormat="1" ht="15">
      <c r="A237" s="91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1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</row>
    <row r="238" spans="1:14" s="88" customFormat="1" ht="12.75">
      <c r="A238" s="91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1"/>
    </row>
    <row r="239" spans="1:14" s="88" customFormat="1" ht="12.75">
      <c r="A239" s="91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1"/>
    </row>
    <row r="240" spans="1:14" s="88" customFormat="1" ht="12.75">
      <c r="A240" s="91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1"/>
    </row>
    <row r="241" spans="1:14" s="88" customFormat="1" ht="12.75">
      <c r="A241" s="91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1"/>
    </row>
    <row r="242" spans="1:14" s="88" customFormat="1" ht="12.75">
      <c r="A242" s="91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1"/>
    </row>
    <row r="243" spans="1:14" s="88" customFormat="1" ht="12.75">
      <c r="A243" s="91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1"/>
    </row>
    <row r="244" spans="1:14" s="88" customFormat="1" ht="12.75">
      <c r="A244" s="91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1"/>
    </row>
    <row r="245" spans="1:14" s="88" customFormat="1" ht="12.75">
      <c r="A245" s="91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1"/>
    </row>
    <row r="246" spans="1:14" s="88" customFormat="1" ht="12.75">
      <c r="A246" s="91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1"/>
    </row>
    <row r="247" spans="1:14" s="88" customFormat="1" ht="12.75">
      <c r="A247" s="91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1"/>
    </row>
    <row r="248" spans="1:14" s="88" customFormat="1" ht="12.75">
      <c r="A248" s="91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1"/>
    </row>
    <row r="249" spans="1:14" s="88" customFormat="1" ht="12.75">
      <c r="A249" s="91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1"/>
    </row>
    <row r="250" spans="1:14" s="88" customFormat="1" ht="12.75">
      <c r="A250" s="91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1"/>
    </row>
    <row r="251" spans="1:14" s="88" customFormat="1" ht="12.75">
      <c r="A251" s="91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1"/>
    </row>
    <row r="252" spans="1:14" s="88" customFormat="1" ht="12.75">
      <c r="A252" s="91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1"/>
    </row>
    <row r="253" spans="1:14" s="88" customFormat="1" ht="12.75">
      <c r="A253" s="91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1"/>
    </row>
    <row r="254" spans="1:14" s="88" customFormat="1" ht="12.75">
      <c r="A254" s="91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1"/>
    </row>
    <row r="255" spans="1:14" s="88" customFormat="1" ht="12.75">
      <c r="A255" s="91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1"/>
    </row>
    <row r="256" spans="1:14" s="88" customFormat="1" ht="12.75">
      <c r="A256" s="91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1"/>
    </row>
    <row r="257" spans="1:14" s="88" customFormat="1" ht="12.75">
      <c r="A257" s="91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1"/>
    </row>
    <row r="258" spans="1:14" s="88" customFormat="1" ht="12.75">
      <c r="A258" s="91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1"/>
    </row>
    <row r="259" spans="1:14" s="88" customFormat="1" ht="12.75">
      <c r="A259" s="91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1"/>
    </row>
    <row r="260" spans="1:14" s="88" customFormat="1" ht="12.75">
      <c r="A260" s="91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1"/>
    </row>
    <row r="261" spans="1:14" s="88" customFormat="1" ht="12.75">
      <c r="A261" s="91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1"/>
    </row>
    <row r="262" spans="1:14" s="88" customFormat="1" ht="12.75">
      <c r="A262" s="91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1"/>
    </row>
    <row r="263" spans="1:14" s="88" customFormat="1" ht="12.75">
      <c r="A263" s="91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1"/>
    </row>
    <row r="264" spans="1:14" s="88" customFormat="1" ht="12.75">
      <c r="A264" s="91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1"/>
    </row>
    <row r="265" spans="1:14" s="88" customFormat="1" ht="12.75">
      <c r="A265" s="91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1"/>
    </row>
    <row r="266" spans="1:14" s="88" customFormat="1" ht="12.75">
      <c r="A266" s="91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1"/>
    </row>
    <row r="267" spans="1:14" s="88" customFormat="1" ht="12.75">
      <c r="A267" s="91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1"/>
    </row>
    <row r="268" spans="1:14" s="88" customFormat="1" ht="12.75">
      <c r="A268" s="91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1"/>
    </row>
    <row r="269" spans="1:14" s="88" customFormat="1" ht="12.75">
      <c r="A269" s="91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1"/>
    </row>
    <row r="270" spans="1:14" s="88" customFormat="1" ht="12.75">
      <c r="A270" s="91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1"/>
    </row>
    <row r="271" spans="1:14" s="88" customFormat="1" ht="12.75">
      <c r="A271" s="91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1"/>
    </row>
    <row r="272" spans="1:14" s="88" customFormat="1" ht="12.75">
      <c r="A272" s="91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1"/>
    </row>
    <row r="273" spans="1:14" s="88" customFormat="1" ht="12.75">
      <c r="A273" s="91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1"/>
    </row>
    <row r="274" spans="1:14" s="88" customFormat="1" ht="12.75">
      <c r="A274" s="91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1"/>
    </row>
    <row r="275" spans="1:14" s="88" customFormat="1" ht="12.75">
      <c r="A275" s="91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1"/>
    </row>
    <row r="276" spans="1:14" s="88" customFormat="1" ht="12.75">
      <c r="A276" s="91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1"/>
    </row>
    <row r="277" spans="1:14" s="88" customFormat="1" ht="12.75">
      <c r="A277" s="91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1"/>
    </row>
    <row r="278" spans="1:14" s="88" customFormat="1" ht="12.75">
      <c r="A278" s="91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1"/>
    </row>
    <row r="279" spans="1:14" s="88" customFormat="1" ht="12.75">
      <c r="A279" s="91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1"/>
    </row>
    <row r="280" spans="1:14" s="88" customFormat="1" ht="12.75">
      <c r="A280" s="91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1"/>
    </row>
    <row r="281" spans="1:14" s="88" customFormat="1" ht="12.75">
      <c r="A281" s="91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1"/>
    </row>
    <row r="282" spans="1:14" s="88" customFormat="1" ht="12.75">
      <c r="A282" s="91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1"/>
    </row>
    <row r="283" spans="1:14" s="88" customFormat="1" ht="12.75">
      <c r="A283" s="91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1"/>
    </row>
    <row r="284" spans="1:14" s="88" customFormat="1" ht="12.75">
      <c r="A284" s="91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1"/>
    </row>
    <row r="285" spans="1:14" s="88" customFormat="1" ht="12.75">
      <c r="A285" s="91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1"/>
    </row>
    <row r="286" spans="1:14" s="88" customFormat="1" ht="12.75">
      <c r="A286" s="91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1"/>
    </row>
    <row r="287" spans="1:14" s="88" customFormat="1" ht="12.75">
      <c r="A287" s="91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1"/>
    </row>
    <row r="288" spans="1:14" s="88" customFormat="1" ht="12.75">
      <c r="A288" s="91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1"/>
    </row>
    <row r="289" spans="1:14" s="88" customFormat="1" ht="12.75">
      <c r="A289" s="91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1"/>
    </row>
    <row r="290" spans="1:14" s="88" customFormat="1" ht="12.75">
      <c r="A290" s="91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1"/>
    </row>
    <row r="291" spans="1:14" s="88" customFormat="1" ht="12.75">
      <c r="A291" s="91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1"/>
    </row>
    <row r="292" spans="1:14" s="88" customFormat="1" ht="12.75">
      <c r="A292" s="91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1"/>
    </row>
    <row r="293" spans="1:14" s="88" customFormat="1" ht="12.75">
      <c r="A293" s="91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1"/>
    </row>
    <row r="294" spans="1:14" s="88" customFormat="1" ht="12.75">
      <c r="A294" s="91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1"/>
    </row>
    <row r="295" spans="1:14" s="88" customFormat="1" ht="12.75">
      <c r="A295" s="91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1"/>
    </row>
    <row r="296" spans="1:14" s="88" customFormat="1" ht="12.75">
      <c r="A296" s="91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1"/>
    </row>
    <row r="297" spans="1:14" s="88" customFormat="1" ht="12.75">
      <c r="A297" s="91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1"/>
    </row>
    <row r="298" spans="1:14" s="88" customFormat="1" ht="12.75">
      <c r="A298" s="91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1"/>
    </row>
    <row r="299" spans="1:14" s="88" customFormat="1" ht="12.75">
      <c r="A299" s="91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1"/>
    </row>
    <row r="300" spans="1:14" s="88" customFormat="1" ht="12.75">
      <c r="A300" s="91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1"/>
    </row>
    <row r="301" spans="1:14" s="88" customFormat="1" ht="12.75">
      <c r="A301" s="91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1"/>
    </row>
    <row r="302" spans="1:14" s="88" customFormat="1" ht="12.75">
      <c r="A302" s="91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1"/>
    </row>
    <row r="303" spans="1:14" s="88" customFormat="1" ht="12.75">
      <c r="A303" s="91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1"/>
    </row>
    <row r="304" spans="1:14" s="88" customFormat="1" ht="12.75">
      <c r="A304" s="91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1"/>
    </row>
    <row r="305" spans="1:14" s="88" customFormat="1" ht="12.75">
      <c r="A305" s="91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1"/>
    </row>
  </sheetData>
  <sheetProtection selectLockedCells="1" selectUnlockedCells="1"/>
  <mergeCells count="83">
    <mergeCell ref="B64:C64"/>
    <mergeCell ref="B48:C48"/>
    <mergeCell ref="B74:C74"/>
    <mergeCell ref="D74:M74"/>
    <mergeCell ref="B85:C85"/>
    <mergeCell ref="E85:K85"/>
    <mergeCell ref="A79:C79"/>
    <mergeCell ref="A80:C80"/>
    <mergeCell ref="A81:C81"/>
    <mergeCell ref="A82:C82"/>
    <mergeCell ref="B76:C76"/>
    <mergeCell ref="D76:M76"/>
    <mergeCell ref="A77:C77"/>
    <mergeCell ref="A78:C78"/>
    <mergeCell ref="B75:C75"/>
    <mergeCell ref="D75:M75"/>
    <mergeCell ref="B51:C51"/>
    <mergeCell ref="A71:C71"/>
    <mergeCell ref="D71:M71"/>
    <mergeCell ref="B72:C72"/>
    <mergeCell ref="D72:M72"/>
    <mergeCell ref="B73:C73"/>
    <mergeCell ref="D73:M73"/>
    <mergeCell ref="B61:C61"/>
    <mergeCell ref="B62:C62"/>
    <mergeCell ref="B63:C63"/>
    <mergeCell ref="B54:C54"/>
    <mergeCell ref="B56:C56"/>
    <mergeCell ref="B59:C59"/>
    <mergeCell ref="B57:C57"/>
    <mergeCell ref="B58:C58"/>
    <mergeCell ref="B52:C52"/>
    <mergeCell ref="B53:C53"/>
    <mergeCell ref="B45:C45"/>
    <mergeCell ref="B46:C46"/>
    <mergeCell ref="B44:C44"/>
    <mergeCell ref="B42:C42"/>
    <mergeCell ref="B43:C43"/>
    <mergeCell ref="B41:C41"/>
    <mergeCell ref="B32:C32"/>
    <mergeCell ref="B33:C33"/>
    <mergeCell ref="B36:C36"/>
    <mergeCell ref="B37:C37"/>
    <mergeCell ref="B38:C38"/>
    <mergeCell ref="B34:C34"/>
    <mergeCell ref="B35:C35"/>
    <mergeCell ref="B25:C25"/>
    <mergeCell ref="B27:C27"/>
    <mergeCell ref="B11:C11"/>
    <mergeCell ref="B12:C12"/>
    <mergeCell ref="B15:C15"/>
    <mergeCell ref="B13:C13"/>
    <mergeCell ref="B26:C26"/>
    <mergeCell ref="B8:C8"/>
    <mergeCell ref="B10:C10"/>
    <mergeCell ref="B9:C9"/>
    <mergeCell ref="B17:C17"/>
    <mergeCell ref="B21:C21"/>
    <mergeCell ref="B23:C23"/>
    <mergeCell ref="A1:Q1"/>
    <mergeCell ref="L2:M2"/>
    <mergeCell ref="N2:O2"/>
    <mergeCell ref="P2:Q2"/>
    <mergeCell ref="D2:E2"/>
    <mergeCell ref="F2:G2"/>
    <mergeCell ref="H2:I2"/>
    <mergeCell ref="J2:K2"/>
    <mergeCell ref="A70:C70"/>
    <mergeCell ref="D70:M70"/>
    <mergeCell ref="B65:C65"/>
    <mergeCell ref="B68:C68"/>
    <mergeCell ref="B66:C66"/>
    <mergeCell ref="B67:C67"/>
    <mergeCell ref="B16:C16"/>
    <mergeCell ref="B18:C18"/>
    <mergeCell ref="B19:C19"/>
    <mergeCell ref="B2:C2"/>
    <mergeCell ref="A69:C69"/>
    <mergeCell ref="D69:M69"/>
    <mergeCell ref="B6:C6"/>
    <mergeCell ref="B3:C3"/>
    <mergeCell ref="B4:C4"/>
    <mergeCell ref="B5:C5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="115" zoomScaleNormal="115" zoomScaleSheetLayoutView="115" zoomScalePageLayoutView="0" workbookViewId="0" topLeftCell="A43">
      <selection activeCell="H69" sqref="H69"/>
    </sheetView>
  </sheetViews>
  <sheetFormatPr defaultColWidth="9.140625" defaultRowHeight="12.75"/>
  <cols>
    <col min="1" max="1" width="5.8515625" style="0" customWidth="1"/>
    <col min="2" max="2" width="10.140625" style="0" customWidth="1"/>
    <col min="4" max="4" width="10.00390625" style="0" customWidth="1"/>
    <col min="6" max="6" width="11.28125" style="0" customWidth="1"/>
    <col min="8" max="8" width="9.28125" style="0" customWidth="1"/>
    <col min="9" max="9" width="9.8515625" style="0" customWidth="1"/>
    <col min="10" max="10" width="6.421875" style="0" customWidth="1"/>
    <col min="11" max="11" width="9.140625" style="0" customWidth="1"/>
    <col min="12" max="13" width="9.140625" style="0" hidden="1" customWidth="1"/>
    <col min="14" max="14" width="9.28125" style="0" hidden="1" customWidth="1"/>
    <col min="15" max="19" width="9.140625" style="0" hidden="1" customWidth="1"/>
    <col min="20" max="21" width="9.140625" style="0" customWidth="1"/>
  </cols>
  <sheetData>
    <row r="1" spans="1:13" ht="25.5" customHeight="1" thickBot="1">
      <c r="A1" s="454" t="s">
        <v>588</v>
      </c>
      <c r="B1" s="454"/>
      <c r="C1" s="92" t="s">
        <v>81</v>
      </c>
      <c r="D1" s="92" t="s">
        <v>82</v>
      </c>
      <c r="E1" s="92" t="s">
        <v>83</v>
      </c>
      <c r="F1" s="92" t="s">
        <v>84</v>
      </c>
      <c r="G1" s="92" t="s">
        <v>85</v>
      </c>
      <c r="H1" s="92" t="s">
        <v>86</v>
      </c>
      <c r="I1" s="92" t="s">
        <v>87</v>
      </c>
      <c r="J1" s="93"/>
      <c r="K1" s="94"/>
      <c r="L1" s="94"/>
      <c r="M1" s="94"/>
    </row>
    <row r="2" spans="1:19" ht="12" customHeight="1" thickBot="1">
      <c r="A2" s="117" t="s">
        <v>587</v>
      </c>
      <c r="B2" s="118">
        <v>11250</v>
      </c>
      <c r="C2" s="119">
        <v>2480</v>
      </c>
      <c r="D2" s="119">
        <v>3575</v>
      </c>
      <c r="E2" s="119">
        <v>2625</v>
      </c>
      <c r="F2" s="119">
        <v>2475</v>
      </c>
      <c r="G2" s="294">
        <v>2395</v>
      </c>
      <c r="H2" s="154"/>
      <c r="I2" s="135"/>
      <c r="J2" s="134"/>
      <c r="K2" s="94"/>
      <c r="L2" s="94"/>
      <c r="M2" s="94"/>
      <c r="N2" s="94"/>
      <c r="O2" s="94"/>
      <c r="P2" s="94"/>
      <c r="Q2" s="94"/>
      <c r="R2" s="94"/>
      <c r="S2" s="94"/>
    </row>
    <row r="3" spans="1:19" ht="12" customHeight="1">
      <c r="A3" s="117" t="s">
        <v>0</v>
      </c>
      <c r="B3" s="118"/>
      <c r="C3" s="119">
        <v>265</v>
      </c>
      <c r="D3" s="119">
        <v>265</v>
      </c>
      <c r="E3" s="119">
        <v>265</v>
      </c>
      <c r="F3" s="119">
        <v>265</v>
      </c>
      <c r="G3" s="189">
        <v>265</v>
      </c>
      <c r="H3" s="154"/>
      <c r="I3" s="135"/>
      <c r="J3" s="134" t="str">
        <f>A3</f>
        <v>RE1</v>
      </c>
      <c r="K3" s="94"/>
      <c r="L3" s="94"/>
      <c r="M3" s="94">
        <f>+C3*Megrendelőlap!D3</f>
        <v>0</v>
      </c>
      <c r="N3" s="94">
        <f>+D3*Megrendelőlap!F3</f>
        <v>0</v>
      </c>
      <c r="O3" s="94">
        <f>+E3*Megrendelőlap!H3</f>
        <v>0</v>
      </c>
      <c r="P3" s="94">
        <f>+F3*Megrendelőlap!J3</f>
        <v>0</v>
      </c>
      <c r="Q3" s="94">
        <f>+G3*Megrendelőlap!L3</f>
        <v>0</v>
      </c>
      <c r="R3" s="94">
        <f>+H3*Megrendelőlap!N3</f>
        <v>0</v>
      </c>
      <c r="S3" s="94">
        <f>+I3*Megrendelőlap!P3</f>
        <v>0</v>
      </c>
    </row>
    <row r="4" spans="1:19" ht="12" customHeight="1" thickBot="1">
      <c r="A4" s="120" t="s">
        <v>2</v>
      </c>
      <c r="B4" s="121"/>
      <c r="C4" s="122">
        <v>290</v>
      </c>
      <c r="D4" s="122">
        <v>275</v>
      </c>
      <c r="E4" s="122">
        <v>305</v>
      </c>
      <c r="F4" s="122">
        <v>295</v>
      </c>
      <c r="G4" s="189">
        <v>310</v>
      </c>
      <c r="H4" s="154"/>
      <c r="I4" s="137"/>
      <c r="J4" s="125" t="str">
        <f>A4</f>
        <v>RE2</v>
      </c>
      <c r="K4" s="94"/>
      <c r="L4" s="94"/>
      <c r="M4" s="94">
        <f>+C4*Megrendelőlap!D4</f>
        <v>0</v>
      </c>
      <c r="N4" s="94">
        <f>+D4*Megrendelőlap!F4</f>
        <v>0</v>
      </c>
      <c r="O4" s="94">
        <f>+E4*Megrendelőlap!H4</f>
        <v>0</v>
      </c>
      <c r="P4" s="94">
        <f>+F4*Megrendelőlap!J4</f>
        <v>0</v>
      </c>
      <c r="Q4" s="94">
        <f>+G4*Megrendelőlap!L4</f>
        <v>0</v>
      </c>
      <c r="R4" s="94">
        <f>+H4*Megrendelőlap!N4</f>
        <v>0</v>
      </c>
      <c r="S4" s="94">
        <f>+I4*Megrendelőlap!P4</f>
        <v>0</v>
      </c>
    </row>
    <row r="5" spans="1:19" ht="12" customHeight="1">
      <c r="A5" s="117" t="s">
        <v>3</v>
      </c>
      <c r="B5" s="121"/>
      <c r="C5" s="122">
        <v>795</v>
      </c>
      <c r="D5" s="122">
        <v>755</v>
      </c>
      <c r="E5" s="122">
        <v>740</v>
      </c>
      <c r="F5" s="122">
        <v>775</v>
      </c>
      <c r="G5" s="189">
        <v>740</v>
      </c>
      <c r="H5" s="138"/>
      <c r="I5" s="137"/>
      <c r="J5" s="134" t="str">
        <f aca="true" t="shared" si="0" ref="J5:J70">A5</f>
        <v>A1</v>
      </c>
      <c r="L5" s="94"/>
      <c r="M5" s="94">
        <f>+C5*Megrendelőlap!D5</f>
        <v>0</v>
      </c>
      <c r="N5" s="94">
        <f>+D5*Megrendelőlap!F5</f>
        <v>0</v>
      </c>
      <c r="O5" s="94">
        <f>+E5*Megrendelőlap!H5</f>
        <v>0</v>
      </c>
      <c r="P5" s="94">
        <f>+F5*Megrendelőlap!J5</f>
        <v>0</v>
      </c>
      <c r="Q5" s="94">
        <f>+G5*Megrendelőlap!L5</f>
        <v>0</v>
      </c>
      <c r="R5" s="94">
        <f>+H5*Megrendelőlap!N5</f>
        <v>0</v>
      </c>
      <c r="S5" s="94">
        <f>+I5*Megrendelőlap!P5</f>
        <v>0</v>
      </c>
    </row>
    <row r="6" spans="1:19" ht="12" customHeight="1" thickBot="1">
      <c r="A6" s="120" t="s">
        <v>5</v>
      </c>
      <c r="B6" s="121"/>
      <c r="C6" s="122">
        <v>840</v>
      </c>
      <c r="D6" s="122">
        <v>820</v>
      </c>
      <c r="E6" s="122">
        <v>770</v>
      </c>
      <c r="F6" s="122">
        <v>825</v>
      </c>
      <c r="G6" s="189">
        <v>795</v>
      </c>
      <c r="H6" s="154"/>
      <c r="I6" s="137"/>
      <c r="J6" s="125" t="str">
        <f t="shared" si="0"/>
        <v>A2</v>
      </c>
      <c r="K6" s="95"/>
      <c r="L6" s="94"/>
      <c r="M6" s="94">
        <f>+C6*Megrendelőlap!D6</f>
        <v>0</v>
      </c>
      <c r="N6" s="94">
        <f>+D6*Megrendelőlap!F6</f>
        <v>0</v>
      </c>
      <c r="O6" s="94">
        <f>+E6*Megrendelőlap!H6</f>
        <v>0</v>
      </c>
      <c r="P6" s="94">
        <f>+F6*Megrendelőlap!J6</f>
        <v>0</v>
      </c>
      <c r="Q6" s="94">
        <f>+G6*Megrendelőlap!L6</f>
        <v>0</v>
      </c>
      <c r="R6" s="94">
        <f>+H6*Megrendelőlap!N6</f>
        <v>0</v>
      </c>
      <c r="S6" s="94">
        <f>+I6*Megrendelőlap!P6</f>
        <v>0</v>
      </c>
    </row>
    <row r="7" spans="1:19" ht="12" customHeight="1">
      <c r="A7" s="120" t="s">
        <v>6</v>
      </c>
      <c r="B7" s="121"/>
      <c r="C7" s="122">
        <v>850</v>
      </c>
      <c r="D7" s="122">
        <v>840</v>
      </c>
      <c r="E7" s="122">
        <v>855</v>
      </c>
      <c r="F7" s="122">
        <v>850</v>
      </c>
      <c r="G7" s="189">
        <v>855</v>
      </c>
      <c r="H7" s="154"/>
      <c r="I7" s="137"/>
      <c r="J7" s="134" t="str">
        <f t="shared" si="0"/>
        <v>A3</v>
      </c>
      <c r="L7" s="94"/>
      <c r="M7" s="94">
        <f>+C7*Megrendelőlap!D7</f>
        <v>0</v>
      </c>
      <c r="N7" s="94">
        <f>+D7*Megrendelőlap!F7</f>
        <v>0</v>
      </c>
      <c r="O7" s="94">
        <f>+E7*Megrendelőlap!H7</f>
        <v>0</v>
      </c>
      <c r="P7" s="94">
        <f>+F7*Megrendelőlap!J7</f>
        <v>0</v>
      </c>
      <c r="Q7" s="94">
        <f>+G7*Megrendelőlap!L7</f>
        <v>0</v>
      </c>
      <c r="R7" s="94">
        <f>+H7*Megrendelőlap!N7</f>
        <v>0</v>
      </c>
      <c r="S7" s="94">
        <f>+I7*Megrendelőlap!P7</f>
        <v>0</v>
      </c>
    </row>
    <row r="8" spans="1:19" ht="12" customHeight="1" thickBot="1">
      <c r="A8" s="120" t="s">
        <v>7</v>
      </c>
      <c r="B8" s="121"/>
      <c r="C8" s="122">
        <v>920</v>
      </c>
      <c r="D8" s="122">
        <v>910</v>
      </c>
      <c r="E8" s="122">
        <v>975</v>
      </c>
      <c r="F8" s="122">
        <v>965</v>
      </c>
      <c r="G8" s="189">
        <v>950</v>
      </c>
      <c r="H8" s="138"/>
      <c r="I8" s="137"/>
      <c r="J8" s="125" t="str">
        <f t="shared" si="0"/>
        <v>B</v>
      </c>
      <c r="L8" s="94"/>
      <c r="M8" s="94">
        <f>+C8*Megrendelőlap!D8</f>
        <v>0</v>
      </c>
      <c r="N8" s="94">
        <f>+D8*Megrendelőlap!F8</f>
        <v>0</v>
      </c>
      <c r="O8" s="94">
        <f>+E8*Megrendelőlap!H8</f>
        <v>0</v>
      </c>
      <c r="P8" s="94">
        <f>+F8*Megrendelőlap!J8</f>
        <v>0</v>
      </c>
      <c r="Q8" s="94">
        <f>+G8*Megrendelőlap!L8</f>
        <v>0</v>
      </c>
      <c r="R8" s="94">
        <f>+H8*Megrendelőlap!N8</f>
        <v>0</v>
      </c>
      <c r="S8" s="94">
        <f>+I8*Megrendelőlap!P8</f>
        <v>0</v>
      </c>
    </row>
    <row r="9" spans="1:19" ht="12" customHeight="1">
      <c r="A9" s="120" t="s">
        <v>9</v>
      </c>
      <c r="B9" s="121"/>
      <c r="C9" s="122">
        <v>1720</v>
      </c>
      <c r="D9" s="122">
        <v>1730</v>
      </c>
      <c r="E9" s="122">
        <v>1820</v>
      </c>
      <c r="F9" s="122">
        <v>1775</v>
      </c>
      <c r="G9" s="189">
        <v>1740</v>
      </c>
      <c r="H9" s="154"/>
      <c r="I9" s="137"/>
      <c r="J9" s="134" t="str">
        <f t="shared" si="0"/>
        <v>C</v>
      </c>
      <c r="L9" s="94"/>
      <c r="M9" s="94">
        <f>+C9*Megrendelőlap!D9</f>
        <v>0</v>
      </c>
      <c r="N9" s="94">
        <f>+D9*Megrendelőlap!F9</f>
        <v>0</v>
      </c>
      <c r="O9" s="94">
        <f>+E9*Megrendelőlap!H9</f>
        <v>0</v>
      </c>
      <c r="P9" s="94">
        <f>+F9*Megrendelőlap!J9</f>
        <v>0</v>
      </c>
      <c r="Q9" s="94">
        <f>+G9*Megrendelőlap!L9</f>
        <v>0</v>
      </c>
      <c r="R9" s="94">
        <f>+H9*Megrendelőlap!N9</f>
        <v>0</v>
      </c>
      <c r="S9" s="94">
        <f>+I9*Megrendelőlap!P9</f>
        <v>0</v>
      </c>
    </row>
    <row r="10" spans="1:19" ht="12" customHeight="1" thickBot="1">
      <c r="A10" s="120" t="s">
        <v>11</v>
      </c>
      <c r="B10" s="121"/>
      <c r="C10" s="122">
        <v>870</v>
      </c>
      <c r="D10" s="122">
        <v>775</v>
      </c>
      <c r="E10" s="122">
        <v>885</v>
      </c>
      <c r="F10" s="122">
        <v>785</v>
      </c>
      <c r="G10" s="189">
        <v>805</v>
      </c>
      <c r="H10" s="154"/>
      <c r="I10" s="137"/>
      <c r="J10" s="125" t="str">
        <f t="shared" si="0"/>
        <v>D</v>
      </c>
      <c r="K10" s="96"/>
      <c r="L10" s="94"/>
      <c r="M10" s="94">
        <f>+C10*Megrendelőlap!D10</f>
        <v>0</v>
      </c>
      <c r="N10" s="94">
        <f>+D10*Megrendelőlap!F10</f>
        <v>0</v>
      </c>
      <c r="O10" s="94">
        <f>+E10*Megrendelőlap!H10</f>
        <v>0</v>
      </c>
      <c r="P10" s="94">
        <f>+F10*Megrendelőlap!J10</f>
        <v>0</v>
      </c>
      <c r="Q10" s="94">
        <f>+G10*Megrendelőlap!L10</f>
        <v>0</v>
      </c>
      <c r="R10" s="94">
        <f>+H10*Megrendelőlap!N10</f>
        <v>0</v>
      </c>
      <c r="S10" s="94">
        <f>+I10*Megrendelőlap!P10</f>
        <v>0</v>
      </c>
    </row>
    <row r="11" spans="1:19" ht="12" customHeight="1">
      <c r="A11" s="120" t="s">
        <v>88</v>
      </c>
      <c r="B11" s="121"/>
      <c r="C11" s="122">
        <v>1735</v>
      </c>
      <c r="D11" s="122">
        <v>1585</v>
      </c>
      <c r="E11" s="122">
        <v>1560</v>
      </c>
      <c r="F11" s="122">
        <v>1685</v>
      </c>
      <c r="G11" s="189">
        <v>1670</v>
      </c>
      <c r="H11" s="154"/>
      <c r="I11" s="137"/>
      <c r="J11" s="134" t="str">
        <f t="shared" si="0"/>
        <v>E1</v>
      </c>
      <c r="L11" s="94"/>
      <c r="M11" s="94">
        <f>+C11*Megrendelőlap!D11</f>
        <v>0</v>
      </c>
      <c r="N11" s="94">
        <f>+D11*Megrendelőlap!F11</f>
        <v>0</v>
      </c>
      <c r="O11" s="94">
        <f>+E11*Megrendelőlap!H11</f>
        <v>0</v>
      </c>
      <c r="P11" s="94">
        <f>+F11*Megrendelőlap!J11</f>
        <v>0</v>
      </c>
      <c r="Q11" s="94">
        <f>+G11*Megrendelőlap!L11</f>
        <v>0</v>
      </c>
      <c r="R11" s="94">
        <f>+H11*Megrendelőlap!N11</f>
        <v>0</v>
      </c>
      <c r="S11" s="94">
        <f>+I11*Megrendelőlap!P11</f>
        <v>0</v>
      </c>
    </row>
    <row r="12" spans="1:19" ht="12" customHeight="1" thickBot="1">
      <c r="A12" s="120" t="s">
        <v>89</v>
      </c>
      <c r="B12" s="121"/>
      <c r="C12" s="190">
        <v>1755</v>
      </c>
      <c r="D12" s="122">
        <v>1565</v>
      </c>
      <c r="E12" s="122">
        <v>1625</v>
      </c>
      <c r="F12" s="122">
        <v>1705</v>
      </c>
      <c r="G12" s="206"/>
      <c r="H12" s="154"/>
      <c r="I12" s="137"/>
      <c r="J12" s="125" t="str">
        <f t="shared" si="0"/>
        <v>E2</v>
      </c>
      <c r="L12" s="94"/>
      <c r="M12" s="94">
        <f>+C12*Megrendelőlap!D12</f>
        <v>0</v>
      </c>
      <c r="N12" s="94">
        <f>+D12*Megrendelőlap!F12</f>
        <v>0</v>
      </c>
      <c r="O12" s="94">
        <f>+E12*Megrendelőlap!H12</f>
        <v>0</v>
      </c>
      <c r="P12" s="94">
        <f>+F12*Megrendelőlap!J12</f>
        <v>0</v>
      </c>
      <c r="Q12" s="94">
        <f>+G12*Megrendelőlap!L12</f>
        <v>0</v>
      </c>
      <c r="R12" s="94">
        <f>+H12*Megrendelőlap!N12</f>
        <v>0</v>
      </c>
      <c r="S12" s="94">
        <f>+I12*Megrendelőlap!P12</f>
        <v>0</v>
      </c>
    </row>
    <row r="13" spans="1:19" ht="12" customHeight="1">
      <c r="A13" s="120" t="s">
        <v>90</v>
      </c>
      <c r="B13" s="121"/>
      <c r="C13" s="122">
        <v>1585</v>
      </c>
      <c r="D13" s="122">
        <v>1575</v>
      </c>
      <c r="E13" s="122">
        <v>1580</v>
      </c>
      <c r="F13" s="122">
        <v>1485</v>
      </c>
      <c r="G13" s="189">
        <v>1495</v>
      </c>
      <c r="H13" s="154"/>
      <c r="I13" s="137"/>
      <c r="J13" s="134" t="str">
        <f t="shared" si="0"/>
        <v>F1</v>
      </c>
      <c r="L13" s="94"/>
      <c r="M13" s="94">
        <f>+C13*Megrendelőlap!D13</f>
        <v>0</v>
      </c>
      <c r="N13" s="94">
        <f>+D13*Megrendelőlap!F13</f>
        <v>0</v>
      </c>
      <c r="O13" s="94">
        <f>+E13*Megrendelőlap!H13</f>
        <v>0</v>
      </c>
      <c r="P13" s="94">
        <f>+F13*Megrendelőlap!J13</f>
        <v>0</v>
      </c>
      <c r="Q13" s="94">
        <f>+G13*Megrendelőlap!L13</f>
        <v>0</v>
      </c>
      <c r="R13" s="94">
        <f>+H13*Megrendelőlap!N13</f>
        <v>0</v>
      </c>
      <c r="S13" s="94">
        <f>+I13*Megrendelőlap!P13</f>
        <v>0</v>
      </c>
    </row>
    <row r="14" spans="1:19" ht="12" customHeight="1" thickBot="1">
      <c r="A14" s="120" t="s">
        <v>91</v>
      </c>
      <c r="B14" s="121"/>
      <c r="C14" s="122">
        <v>1595</v>
      </c>
      <c r="D14" s="122">
        <v>1490</v>
      </c>
      <c r="E14" s="122">
        <v>1585</v>
      </c>
      <c r="F14" s="122">
        <v>1590</v>
      </c>
      <c r="G14" s="189">
        <v>1605</v>
      </c>
      <c r="H14" s="154"/>
      <c r="I14" s="137"/>
      <c r="J14" s="125" t="str">
        <f t="shared" si="0"/>
        <v>F2</v>
      </c>
      <c r="L14" s="94"/>
      <c r="M14" s="94">
        <f>+C14*Megrendelőlap!D14</f>
        <v>0</v>
      </c>
      <c r="N14" s="94">
        <f>+D14*Megrendelőlap!F14</f>
        <v>0</v>
      </c>
      <c r="O14" s="94">
        <f>+E14*Megrendelőlap!H14</f>
        <v>0</v>
      </c>
      <c r="P14" s="94">
        <f>+F14*Megrendelőlap!J14</f>
        <v>0</v>
      </c>
      <c r="Q14" s="94">
        <f>+G14*Megrendelőlap!L14</f>
        <v>0</v>
      </c>
      <c r="R14" s="94">
        <f>+H14*Megrendelőlap!N14</f>
        <v>0</v>
      </c>
      <c r="S14" s="94">
        <f>+I14*Megrendelőlap!P14</f>
        <v>0</v>
      </c>
    </row>
    <row r="15" spans="1:19" ht="12" customHeight="1">
      <c r="A15" s="120" t="s">
        <v>19</v>
      </c>
      <c r="B15" s="121"/>
      <c r="C15" s="122">
        <v>1525</v>
      </c>
      <c r="D15" s="122">
        <v>1580</v>
      </c>
      <c r="E15" s="122">
        <v>1450</v>
      </c>
      <c r="F15" s="122">
        <v>1695</v>
      </c>
      <c r="G15" s="189">
        <v>1575</v>
      </c>
      <c r="H15" s="138"/>
      <c r="I15" s="137"/>
      <c r="J15" s="134" t="str">
        <f t="shared" si="0"/>
        <v>G</v>
      </c>
      <c r="L15" s="94"/>
      <c r="M15" s="94">
        <f>+C15*Megrendelőlap!D15</f>
        <v>0</v>
      </c>
      <c r="N15" s="94">
        <f>+D15*Megrendelőlap!F15</f>
        <v>0</v>
      </c>
      <c r="O15" s="94">
        <f>+E15*Megrendelőlap!H15</f>
        <v>0</v>
      </c>
      <c r="P15" s="94">
        <f>+F15*Megrendelőlap!J15</f>
        <v>0</v>
      </c>
      <c r="Q15" s="94">
        <f>+G15*Megrendelőlap!L15</f>
        <v>0</v>
      </c>
      <c r="R15" s="94">
        <f>+H15*Megrendelőlap!N15</f>
        <v>0</v>
      </c>
      <c r="S15" s="94">
        <f>+I15*Megrendelőlap!P15</f>
        <v>0</v>
      </c>
    </row>
    <row r="16" spans="1:19" ht="12" customHeight="1" thickBot="1">
      <c r="A16" s="120" t="s">
        <v>21</v>
      </c>
      <c r="B16" s="121"/>
      <c r="C16" s="122">
        <v>1640</v>
      </c>
      <c r="D16" s="122">
        <v>1630</v>
      </c>
      <c r="E16" s="122">
        <v>1665</v>
      </c>
      <c r="F16" s="122">
        <v>1680</v>
      </c>
      <c r="G16" s="189">
        <v>1640</v>
      </c>
      <c r="H16" s="138"/>
      <c r="I16" s="137"/>
      <c r="J16" s="125" t="str">
        <f t="shared" si="0"/>
        <v>H1</v>
      </c>
      <c r="L16" s="94"/>
      <c r="M16" s="94">
        <f>+C16*Megrendelőlap!D16</f>
        <v>0</v>
      </c>
      <c r="N16" s="94">
        <f>+D16*Megrendelőlap!F16</f>
        <v>0</v>
      </c>
      <c r="O16" s="94">
        <f>+E16*Megrendelőlap!H16</f>
        <v>0</v>
      </c>
      <c r="P16" s="94">
        <f>+F16*Megrendelőlap!J16</f>
        <v>0</v>
      </c>
      <c r="Q16" s="94">
        <f>+G16*Megrendelőlap!L16</f>
        <v>0</v>
      </c>
      <c r="R16" s="94">
        <f>+H16*Megrendelőlap!N16</f>
        <v>0</v>
      </c>
      <c r="S16" s="94">
        <f>+I16*Megrendelőlap!P16</f>
        <v>0</v>
      </c>
    </row>
    <row r="17" spans="1:19" ht="12" customHeight="1">
      <c r="A17" s="120" t="s">
        <v>23</v>
      </c>
      <c r="B17" s="121"/>
      <c r="C17" s="122">
        <v>1805</v>
      </c>
      <c r="D17" s="122">
        <v>1770</v>
      </c>
      <c r="E17" s="122">
        <v>1650</v>
      </c>
      <c r="F17" s="122">
        <v>1780</v>
      </c>
      <c r="G17" s="189">
        <v>1730</v>
      </c>
      <c r="H17" s="162"/>
      <c r="I17" s="137"/>
      <c r="J17" s="134" t="str">
        <f t="shared" si="0"/>
        <v>H2</v>
      </c>
      <c r="L17" s="94"/>
      <c r="M17" s="94"/>
      <c r="N17" s="94"/>
      <c r="O17" s="94"/>
      <c r="P17" s="94"/>
      <c r="Q17" s="94"/>
      <c r="R17" s="94"/>
      <c r="S17" s="94"/>
    </row>
    <row r="18" spans="1:19" ht="12" customHeight="1" thickBot="1">
      <c r="A18" s="120" t="s">
        <v>422</v>
      </c>
      <c r="B18" s="121"/>
      <c r="C18" s="122">
        <v>2065</v>
      </c>
      <c r="D18" s="122">
        <v>2035</v>
      </c>
      <c r="E18" s="122">
        <v>1995</v>
      </c>
      <c r="F18" s="122">
        <v>2035</v>
      </c>
      <c r="G18" s="189">
        <v>2025</v>
      </c>
      <c r="H18" s="162"/>
      <c r="I18" s="137"/>
      <c r="J18" s="125" t="str">
        <f t="shared" si="0"/>
        <v>H3</v>
      </c>
      <c r="L18" s="94"/>
      <c r="M18" s="94"/>
      <c r="N18" s="94"/>
      <c r="O18" s="94"/>
      <c r="P18" s="94"/>
      <c r="Q18" s="94"/>
      <c r="R18" s="94"/>
      <c r="S18" s="94"/>
    </row>
    <row r="19" spans="1:19" ht="12" customHeight="1">
      <c r="A19" s="120" t="s">
        <v>24</v>
      </c>
      <c r="B19" s="121"/>
      <c r="C19" s="122">
        <v>1820</v>
      </c>
      <c r="D19" s="122">
        <v>1830</v>
      </c>
      <c r="E19" s="122">
        <v>1810</v>
      </c>
      <c r="F19" s="122">
        <v>1790</v>
      </c>
      <c r="G19" s="189">
        <v>1830</v>
      </c>
      <c r="H19" s="154"/>
      <c r="I19" s="137"/>
      <c r="J19" s="134" t="str">
        <f t="shared" si="0"/>
        <v>I</v>
      </c>
      <c r="L19" s="94"/>
      <c r="M19" s="94">
        <f>+C19*Megrendelőlap!D18</f>
        <v>0</v>
      </c>
      <c r="N19" s="94">
        <f>+D19*Megrendelőlap!F18</f>
        <v>0</v>
      </c>
      <c r="O19" s="94">
        <f>+E19*Megrendelőlap!H18</f>
        <v>0</v>
      </c>
      <c r="P19" s="94">
        <f>+F19*Megrendelőlap!J18</f>
        <v>0</v>
      </c>
      <c r="Q19" s="94">
        <f>+G19*Megrendelőlap!L18</f>
        <v>0</v>
      </c>
      <c r="R19" s="94">
        <f>+H19*Megrendelőlap!N18</f>
        <v>0</v>
      </c>
      <c r="S19" s="94">
        <f>+I19*Megrendelőlap!P18</f>
        <v>0</v>
      </c>
    </row>
    <row r="20" spans="1:19" ht="12" customHeight="1" thickBot="1">
      <c r="A20" s="120" t="s">
        <v>26</v>
      </c>
      <c r="B20" s="121"/>
      <c r="C20" s="122">
        <v>1940</v>
      </c>
      <c r="D20" s="122">
        <v>2995</v>
      </c>
      <c r="E20" s="122">
        <v>1990</v>
      </c>
      <c r="F20" s="122">
        <v>1930</v>
      </c>
      <c r="G20" s="189">
        <v>1955</v>
      </c>
      <c r="H20" s="154"/>
      <c r="I20" s="137"/>
      <c r="J20" s="125" t="str">
        <f t="shared" si="0"/>
        <v>J</v>
      </c>
      <c r="L20" s="94"/>
      <c r="M20" s="94">
        <f>+C20*Megrendelőlap!D19</f>
        <v>0</v>
      </c>
      <c r="N20" s="94">
        <f>+D20*Megrendelőlap!F19</f>
        <v>0</v>
      </c>
      <c r="O20" s="94">
        <f>+E20*Megrendelőlap!H19</f>
        <v>0</v>
      </c>
      <c r="P20" s="94">
        <f>+F20*Megrendelőlap!J19</f>
        <v>0</v>
      </c>
      <c r="Q20" s="94">
        <f>+G20*Megrendelőlap!L19</f>
        <v>0</v>
      </c>
      <c r="R20" s="94">
        <f>+H20*Megrendelőlap!N19</f>
        <v>0</v>
      </c>
      <c r="S20" s="94">
        <f>+I20*Megrendelőlap!P19</f>
        <v>0</v>
      </c>
    </row>
    <row r="21" spans="1:19" ht="12" customHeight="1">
      <c r="A21" s="120" t="s">
        <v>92</v>
      </c>
      <c r="B21" s="121"/>
      <c r="C21" s="122">
        <v>1850</v>
      </c>
      <c r="D21" s="122">
        <v>1830</v>
      </c>
      <c r="E21" s="122">
        <v>1890</v>
      </c>
      <c r="F21" s="123">
        <v>1820</v>
      </c>
      <c r="G21" s="189">
        <v>1720</v>
      </c>
      <c r="H21" s="162"/>
      <c r="I21" s="137"/>
      <c r="J21" s="134" t="str">
        <f t="shared" si="0"/>
        <v>K1</v>
      </c>
      <c r="L21" s="94"/>
      <c r="M21" s="94">
        <f>+C21*Megrendelőlap!D20</f>
        <v>0</v>
      </c>
      <c r="N21" s="94">
        <f>+D21*Megrendelőlap!F20</f>
        <v>0</v>
      </c>
      <c r="O21" s="94">
        <f>+E21*Megrendelőlap!H20</f>
        <v>0</v>
      </c>
      <c r="P21" s="94">
        <f>+F21*Megrendelőlap!J20</f>
        <v>0</v>
      </c>
      <c r="Q21" s="94">
        <f>+G21*Megrendelőlap!L20</f>
        <v>0</v>
      </c>
      <c r="R21" s="94">
        <f>+H21*Megrendelőlap!N20</f>
        <v>0</v>
      </c>
      <c r="S21" s="94">
        <f>+I21*Megrendelőlap!P20</f>
        <v>0</v>
      </c>
    </row>
    <row r="22" spans="1:19" ht="12" customHeight="1" thickBot="1">
      <c r="A22" s="120" t="s">
        <v>93</v>
      </c>
      <c r="B22" s="121"/>
      <c r="C22" s="122">
        <v>1895</v>
      </c>
      <c r="D22" s="122">
        <v>1835</v>
      </c>
      <c r="E22" s="122">
        <v>1905</v>
      </c>
      <c r="F22" s="123">
        <v>1830</v>
      </c>
      <c r="G22" s="189">
        <v>1730</v>
      </c>
      <c r="H22" s="162"/>
      <c r="I22" s="137"/>
      <c r="J22" s="125" t="str">
        <f t="shared" si="0"/>
        <v>K2</v>
      </c>
      <c r="L22" s="94"/>
      <c r="M22" s="94">
        <f>+C22*Megrendelőlap!D21</f>
        <v>0</v>
      </c>
      <c r="N22" s="94">
        <f>+D22*Megrendelőlap!F21</f>
        <v>0</v>
      </c>
      <c r="O22" s="94">
        <f>+E22*Megrendelőlap!H21</f>
        <v>0</v>
      </c>
      <c r="P22" s="94">
        <f>+F22*Megrendelőlap!J21</f>
        <v>0</v>
      </c>
      <c r="Q22" s="94">
        <f>+G22*Megrendelőlap!L21</f>
        <v>0</v>
      </c>
      <c r="R22" s="94">
        <f>+H22*Megrendelőlap!N21</f>
        <v>0</v>
      </c>
      <c r="S22" s="94">
        <f>+I22*Megrendelőlap!P21</f>
        <v>0</v>
      </c>
    </row>
    <row r="23" spans="1:19" ht="12" customHeight="1">
      <c r="A23" s="120" t="s">
        <v>94</v>
      </c>
      <c r="B23" s="121"/>
      <c r="C23" s="122">
        <v>1910</v>
      </c>
      <c r="D23" s="122">
        <v>1840</v>
      </c>
      <c r="E23" s="122">
        <v>1860</v>
      </c>
      <c r="F23" s="123">
        <v>1930</v>
      </c>
      <c r="G23" s="189">
        <v>1875</v>
      </c>
      <c r="H23" s="154"/>
      <c r="I23" s="137"/>
      <c r="J23" s="134" t="str">
        <f t="shared" si="0"/>
        <v>L1</v>
      </c>
      <c r="L23" s="94"/>
      <c r="M23" s="94">
        <f>+C23*Megrendelőlap!D22</f>
        <v>0</v>
      </c>
      <c r="N23" s="94">
        <f>+D23*Megrendelőlap!F22</f>
        <v>0</v>
      </c>
      <c r="O23" s="94">
        <f>+E23*Megrendelőlap!H22</f>
        <v>0</v>
      </c>
      <c r="P23" s="94">
        <f>+F23*Megrendelőlap!J22</f>
        <v>0</v>
      </c>
      <c r="Q23" s="94">
        <f>+G23*Megrendelőlap!L22</f>
        <v>0</v>
      </c>
      <c r="R23" s="94">
        <f>+H23*Megrendelőlap!N22</f>
        <v>0</v>
      </c>
      <c r="S23" s="94">
        <f>+I23*Megrendelőlap!P22</f>
        <v>0</v>
      </c>
    </row>
    <row r="24" spans="1:19" ht="12" customHeight="1" thickBot="1">
      <c r="A24" s="120" t="s">
        <v>95</v>
      </c>
      <c r="B24" s="121"/>
      <c r="C24" s="122">
        <v>1855</v>
      </c>
      <c r="D24" s="122">
        <v>1850</v>
      </c>
      <c r="E24" s="122">
        <v>1845</v>
      </c>
      <c r="F24" s="123">
        <v>1950</v>
      </c>
      <c r="G24" s="189">
        <v>1870</v>
      </c>
      <c r="H24" s="154"/>
      <c r="I24" s="137"/>
      <c r="J24" s="125" t="str">
        <f t="shared" si="0"/>
        <v>L2</v>
      </c>
      <c r="L24" s="94"/>
      <c r="M24" s="94">
        <f>+C24*Megrendelőlap!D23</f>
        <v>0</v>
      </c>
      <c r="N24" s="94">
        <f>+D24*Megrendelőlap!F23</f>
        <v>0</v>
      </c>
      <c r="O24" s="94">
        <f>+E24*Megrendelőlap!H23</f>
        <v>0</v>
      </c>
      <c r="P24" s="94">
        <f>+F24*Megrendelőlap!J23</f>
        <v>0</v>
      </c>
      <c r="Q24" s="94">
        <f>+G24*Megrendelőlap!L23</f>
        <v>0</v>
      </c>
      <c r="R24" s="94">
        <f>+H24*Megrendelőlap!N23</f>
        <v>0</v>
      </c>
      <c r="S24" s="94">
        <f>+I24*Megrendelőlap!P23</f>
        <v>0</v>
      </c>
    </row>
    <row r="25" spans="1:19" ht="12" customHeight="1">
      <c r="A25" s="120" t="s">
        <v>96</v>
      </c>
      <c r="B25" s="121"/>
      <c r="C25" s="122">
        <v>1870</v>
      </c>
      <c r="D25" s="122">
        <v>1905</v>
      </c>
      <c r="E25" s="122">
        <v>1890</v>
      </c>
      <c r="F25" s="123">
        <v>1860</v>
      </c>
      <c r="G25" s="189">
        <v>1875</v>
      </c>
      <c r="H25" s="154"/>
      <c r="I25" s="137"/>
      <c r="J25" s="134" t="str">
        <f t="shared" si="0"/>
        <v>M1</v>
      </c>
      <c r="L25" s="94"/>
      <c r="M25" s="94">
        <f>+C25*Megrendelőlap!D24</f>
        <v>0</v>
      </c>
      <c r="N25" s="94">
        <f>+D25*Megrendelőlap!F24</f>
        <v>0</v>
      </c>
      <c r="O25" s="94">
        <f>+E25*Megrendelőlap!H24</f>
        <v>0</v>
      </c>
      <c r="P25" s="94">
        <f>+F25*Megrendelőlap!J24</f>
        <v>0</v>
      </c>
      <c r="Q25" s="94">
        <f>+G28*Megrendelőlap!L24</f>
        <v>0</v>
      </c>
      <c r="R25" s="94">
        <f>+H25*Megrendelőlap!N24</f>
        <v>0</v>
      </c>
      <c r="S25" s="94">
        <f>+I25*Megrendelőlap!P24</f>
        <v>0</v>
      </c>
    </row>
    <row r="26" spans="1:19" ht="12" customHeight="1" thickBot="1">
      <c r="A26" s="120" t="s">
        <v>97</v>
      </c>
      <c r="B26" s="121"/>
      <c r="C26" s="122">
        <v>1875</v>
      </c>
      <c r="D26" s="122">
        <v>1895</v>
      </c>
      <c r="E26" s="122">
        <v>1880</v>
      </c>
      <c r="F26" s="123">
        <v>1855</v>
      </c>
      <c r="G26" s="189">
        <v>1880</v>
      </c>
      <c r="H26" s="154"/>
      <c r="I26" s="137"/>
      <c r="J26" s="125" t="str">
        <f t="shared" si="0"/>
        <v>M2</v>
      </c>
      <c r="L26" s="94"/>
      <c r="M26" s="94">
        <f>+C26*Megrendelőlap!D25</f>
        <v>0</v>
      </c>
      <c r="N26" s="94">
        <f>+D26*Megrendelőlap!F25</f>
        <v>0</v>
      </c>
      <c r="O26" s="94">
        <f>+E26*Megrendelőlap!H25</f>
        <v>0</v>
      </c>
      <c r="P26" s="94">
        <f>+F26*Megrendelőlap!J25</f>
        <v>0</v>
      </c>
      <c r="Q26" s="94">
        <f>+G29*Megrendelőlap!L25</f>
        <v>0</v>
      </c>
      <c r="R26" s="94">
        <f>+H26*Megrendelőlap!N25</f>
        <v>0</v>
      </c>
      <c r="S26" s="94">
        <f>+I26*Megrendelőlap!P25</f>
        <v>0</v>
      </c>
    </row>
    <row r="27" spans="1:19" ht="12" customHeight="1">
      <c r="A27" s="120" t="s">
        <v>30</v>
      </c>
      <c r="B27" s="121"/>
      <c r="C27" s="122">
        <v>1870</v>
      </c>
      <c r="D27" s="122">
        <v>1920</v>
      </c>
      <c r="E27" s="122">
        <v>1860</v>
      </c>
      <c r="F27" s="123">
        <v>1890</v>
      </c>
      <c r="G27" s="189">
        <v>1835</v>
      </c>
      <c r="H27" s="154"/>
      <c r="I27" s="137"/>
      <c r="J27" s="134" t="str">
        <f t="shared" si="0"/>
        <v>N</v>
      </c>
      <c r="L27" s="94"/>
      <c r="M27" s="94">
        <f>+C27*Megrendelőlap!D26</f>
        <v>0</v>
      </c>
      <c r="N27" s="94">
        <f>+D27*Megrendelőlap!F26</f>
        <v>0</v>
      </c>
      <c r="O27" s="94">
        <f>+E27*Megrendelőlap!H26</f>
        <v>0</v>
      </c>
      <c r="P27" s="94">
        <f>+F27*Megrendelőlap!J26</f>
        <v>0</v>
      </c>
      <c r="Q27" s="94">
        <f>+G27*Megrendelőlap!L26</f>
        <v>0</v>
      </c>
      <c r="R27" s="94">
        <f>+H27*Megrendelőlap!N26</f>
        <v>0</v>
      </c>
      <c r="S27" s="94">
        <f>+I27*Megrendelőlap!P26</f>
        <v>0</v>
      </c>
    </row>
    <row r="28" spans="1:19" ht="12" customHeight="1" thickBot="1">
      <c r="A28" s="120" t="s">
        <v>98</v>
      </c>
      <c r="B28" s="121"/>
      <c r="C28" s="122">
        <v>1880</v>
      </c>
      <c r="D28" s="122">
        <v>2010</v>
      </c>
      <c r="E28" s="122">
        <v>1890</v>
      </c>
      <c r="F28" s="123">
        <v>2755</v>
      </c>
      <c r="G28" s="189">
        <v>1820</v>
      </c>
      <c r="H28" s="154"/>
      <c r="I28" s="137"/>
      <c r="J28" s="125" t="str">
        <f t="shared" si="0"/>
        <v>O1</v>
      </c>
      <c r="L28" s="94"/>
      <c r="M28" s="94">
        <f>+C28*Megrendelőlap!D27</f>
        <v>0</v>
      </c>
      <c r="N28" s="94">
        <f>+D28*Megrendelőlap!F27</f>
        <v>0</v>
      </c>
      <c r="O28" s="94">
        <f>+E28*Megrendelőlap!H27</f>
        <v>0</v>
      </c>
      <c r="P28" s="94">
        <f>+F28*Megrendelőlap!J27</f>
        <v>0</v>
      </c>
      <c r="Q28" s="94">
        <f>G28*Megrendelőlap!L27</f>
        <v>0</v>
      </c>
      <c r="R28" s="94">
        <f>+H28*Megrendelőlap!N27</f>
        <v>0</v>
      </c>
      <c r="S28" s="94">
        <f>+I28*Megrendelőlap!P27</f>
        <v>0</v>
      </c>
    </row>
    <row r="29" spans="1:19" ht="12" customHeight="1" thickBot="1">
      <c r="A29" s="227" t="s">
        <v>100</v>
      </c>
      <c r="B29" s="228"/>
      <c r="C29" s="229">
        <v>1940</v>
      </c>
      <c r="D29" s="229">
        <v>1920</v>
      </c>
      <c r="E29" s="229">
        <v>2035</v>
      </c>
      <c r="F29" s="230">
        <v>2685</v>
      </c>
      <c r="G29" s="231">
        <v>1830</v>
      </c>
      <c r="H29" s="232"/>
      <c r="I29" s="233"/>
      <c r="J29" s="234" t="str">
        <f t="shared" si="0"/>
        <v>O2</v>
      </c>
      <c r="L29" s="94"/>
      <c r="M29" s="94">
        <f>+C29*Megrendelőlap!D28</f>
        <v>0</v>
      </c>
      <c r="N29" s="94">
        <f>+D29*Megrendelőlap!F28</f>
        <v>0</v>
      </c>
      <c r="O29" s="94">
        <f>+E29*Megrendelőlap!H28</f>
        <v>0</v>
      </c>
      <c r="P29" s="94">
        <f>+F29*Megrendelőlap!J28</f>
        <v>0</v>
      </c>
      <c r="Q29" s="94">
        <f>G29*Megrendelőlap!L28</f>
        <v>0</v>
      </c>
      <c r="R29" s="94">
        <f>+H29*Megrendelőlap!N28</f>
        <v>0</v>
      </c>
      <c r="S29" s="94">
        <f>+I29*Megrendelőlap!P28</f>
        <v>0</v>
      </c>
    </row>
    <row r="30" spans="1:19" ht="12" customHeight="1" thickBot="1">
      <c r="A30" s="117" t="s">
        <v>34</v>
      </c>
      <c r="B30" s="224">
        <v>7250</v>
      </c>
      <c r="C30" s="119">
        <v>1735</v>
      </c>
      <c r="D30" s="119">
        <v>1595</v>
      </c>
      <c r="E30" s="119">
        <v>1585</v>
      </c>
      <c r="F30" s="225">
        <v>1680</v>
      </c>
      <c r="G30" s="226">
        <v>1705</v>
      </c>
      <c r="H30" s="162"/>
      <c r="I30" s="137"/>
      <c r="J30" s="124" t="str">
        <f t="shared" si="0"/>
        <v>PN</v>
      </c>
      <c r="L30" s="94">
        <f>+B30*Megrendelőlap!C30</f>
        <v>0</v>
      </c>
      <c r="M30" s="94">
        <f>+C30*Megrendelőlap!D30</f>
        <v>0</v>
      </c>
      <c r="N30" s="94">
        <f>+D30*Megrendelőlap!F30</f>
        <v>0</v>
      </c>
      <c r="O30" s="94">
        <f>+E30*Megrendelőlap!H30</f>
        <v>0</v>
      </c>
      <c r="P30" s="94">
        <f>+F30*Megrendelőlap!J30</f>
        <v>0</v>
      </c>
      <c r="Q30" s="94">
        <f>+G30*Megrendelőlap!L30</f>
        <v>0</v>
      </c>
      <c r="R30" s="94">
        <f>+H30*Megrendelőlap!N30</f>
        <v>0</v>
      </c>
      <c r="S30" s="94">
        <f>+I30*Megrendelőlap!P30</f>
        <v>0</v>
      </c>
    </row>
    <row r="31" spans="1:19" ht="12" customHeight="1">
      <c r="A31" s="120" t="s">
        <v>35</v>
      </c>
      <c r="B31" s="126">
        <v>8650</v>
      </c>
      <c r="C31" s="122">
        <v>2105</v>
      </c>
      <c r="D31" s="122">
        <v>1935</v>
      </c>
      <c r="E31" s="122">
        <v>1895</v>
      </c>
      <c r="F31" s="123">
        <v>1995</v>
      </c>
      <c r="G31" s="189">
        <v>2070</v>
      </c>
      <c r="H31" s="162"/>
      <c r="I31" s="137"/>
      <c r="J31" s="134" t="str">
        <f t="shared" si="0"/>
        <v>P</v>
      </c>
      <c r="L31" s="94">
        <f>+B31*Megrendelőlap!C31</f>
        <v>0</v>
      </c>
      <c r="M31" s="94">
        <f>+C31*Megrendelőlap!D31</f>
        <v>0</v>
      </c>
      <c r="N31" s="94">
        <f>+D31*Megrendelőlap!F31</f>
        <v>0</v>
      </c>
      <c r="O31" s="94">
        <f>+E31*Megrendelőlap!H31</f>
        <v>0</v>
      </c>
      <c r="P31" s="94">
        <f>+F31*Megrendelőlap!J31</f>
        <v>0</v>
      </c>
      <c r="Q31" s="94">
        <f>+G31*Megrendelőlap!L31</f>
        <v>0</v>
      </c>
      <c r="R31" s="94">
        <f>+H31*Megrendelőlap!N31</f>
        <v>0</v>
      </c>
      <c r="S31" s="94">
        <f>+I31*Megrendelőlap!P31</f>
        <v>0</v>
      </c>
    </row>
    <row r="32" spans="1:19" ht="12" customHeight="1" thickBot="1">
      <c r="A32" s="120" t="s">
        <v>37</v>
      </c>
      <c r="B32" s="126">
        <v>9550</v>
      </c>
      <c r="C32" s="122">
        <v>2155</v>
      </c>
      <c r="D32" s="122">
        <v>2045</v>
      </c>
      <c r="E32" s="122">
        <v>2170</v>
      </c>
      <c r="F32" s="123">
        <v>2155</v>
      </c>
      <c r="G32" s="189">
        <v>2175</v>
      </c>
      <c r="H32" s="162"/>
      <c r="I32" s="137"/>
      <c r="J32" s="125" t="str">
        <f t="shared" si="0"/>
        <v>Q</v>
      </c>
      <c r="L32" s="94">
        <f>+B32*Megrendelőlap!C32</f>
        <v>0</v>
      </c>
      <c r="M32" s="94">
        <f>+C32*Megrendelőlap!D32</f>
        <v>0</v>
      </c>
      <c r="N32" s="94">
        <f>+D32*Megrendelőlap!F32</f>
        <v>0</v>
      </c>
      <c r="O32" s="94">
        <f>+E32*Megrendelőlap!H32</f>
        <v>0</v>
      </c>
      <c r="P32" s="94">
        <f>+F32*Megrendelőlap!J32</f>
        <v>0</v>
      </c>
      <c r="Q32" s="94">
        <f>+G32*Megrendelőlap!L32</f>
        <v>0</v>
      </c>
      <c r="R32" s="94">
        <f>+H32*Megrendelőlap!N32</f>
        <v>0</v>
      </c>
      <c r="S32" s="94">
        <f>+I32*Megrendelőlap!P32</f>
        <v>0</v>
      </c>
    </row>
    <row r="33" spans="1:19" ht="12" customHeight="1">
      <c r="A33" s="120" t="s">
        <v>38</v>
      </c>
      <c r="B33" s="126">
        <v>10750</v>
      </c>
      <c r="C33" s="122">
        <v>2520</v>
      </c>
      <c r="D33" s="122">
        <v>2760</v>
      </c>
      <c r="E33" s="122">
        <v>2505</v>
      </c>
      <c r="F33" s="123">
        <v>2475</v>
      </c>
      <c r="G33" s="189">
        <v>2540</v>
      </c>
      <c r="H33" s="162"/>
      <c r="I33" s="137"/>
      <c r="J33" s="134" t="str">
        <f t="shared" si="0"/>
        <v>R</v>
      </c>
      <c r="L33" s="94">
        <f>+B33*Megrendelőlap!C33</f>
        <v>0</v>
      </c>
      <c r="M33" s="94">
        <f>+C33*Megrendelőlap!D33</f>
        <v>0</v>
      </c>
      <c r="N33" s="94">
        <f>+D33*Megrendelőlap!F33</f>
        <v>0</v>
      </c>
      <c r="O33" s="94">
        <f>+E33*Megrendelőlap!H33</f>
        <v>0</v>
      </c>
      <c r="P33" s="94">
        <f>+F33*Megrendelőlap!J33</f>
        <v>0</v>
      </c>
      <c r="Q33" s="94">
        <f>+G33*Megrendelőlap!L33</f>
        <v>0</v>
      </c>
      <c r="R33" s="94">
        <f>+H33*Megrendelőlap!N33</f>
        <v>0</v>
      </c>
      <c r="S33" s="94">
        <f>+I33*Megrendelőlap!P33</f>
        <v>0</v>
      </c>
    </row>
    <row r="34" spans="1:19" ht="12" customHeight="1" thickBot="1">
      <c r="A34" s="120" t="s">
        <v>39</v>
      </c>
      <c r="B34" s="160"/>
      <c r="C34" s="122">
        <v>785</v>
      </c>
      <c r="D34" s="122">
        <v>755</v>
      </c>
      <c r="E34" s="122">
        <v>745</v>
      </c>
      <c r="F34" s="123">
        <v>735</v>
      </c>
      <c r="G34" s="189">
        <v>750</v>
      </c>
      <c r="H34" s="154"/>
      <c r="I34" s="137"/>
      <c r="J34" s="125" t="str">
        <f t="shared" si="0"/>
        <v>S</v>
      </c>
      <c r="L34" s="94"/>
      <c r="M34" s="94">
        <f>+C34*Megrendelőlap!D34</f>
        <v>0</v>
      </c>
      <c r="N34" s="94">
        <f>+D34*Megrendelőlap!F34</f>
        <v>0</v>
      </c>
      <c r="O34" s="94">
        <f>+E34*Megrendelőlap!H34</f>
        <v>0</v>
      </c>
      <c r="P34" s="94">
        <f>+F34*Megrendelőlap!J34</f>
        <v>0</v>
      </c>
      <c r="Q34" s="94">
        <f>+G34*Megrendelőlap!L34</f>
        <v>0</v>
      </c>
      <c r="R34" s="94">
        <f>+H34*Megrendelőlap!N34</f>
        <v>0</v>
      </c>
      <c r="S34" s="94">
        <f>+I34*Megrendelőlap!P34</f>
        <v>0</v>
      </c>
    </row>
    <row r="35" spans="1:19" ht="12" customHeight="1">
      <c r="A35" s="120" t="s">
        <v>295</v>
      </c>
      <c r="B35" s="161"/>
      <c r="C35" s="122">
        <v>705</v>
      </c>
      <c r="D35" s="122">
        <v>710</v>
      </c>
      <c r="E35" s="122">
        <v>730</v>
      </c>
      <c r="F35" s="123">
        <v>695</v>
      </c>
      <c r="G35" s="189">
        <v>705</v>
      </c>
      <c r="H35" s="154"/>
      <c r="I35" s="137"/>
      <c r="J35" s="134" t="str">
        <f t="shared" si="0"/>
        <v>T1</v>
      </c>
      <c r="L35" s="94"/>
      <c r="M35" s="94"/>
      <c r="N35" s="94"/>
      <c r="O35" s="94"/>
      <c r="P35" s="94"/>
      <c r="Q35" s="94"/>
      <c r="R35" s="94"/>
      <c r="S35" s="94"/>
    </row>
    <row r="36" spans="1:19" ht="12" customHeight="1" thickBot="1">
      <c r="A36" s="127" t="s">
        <v>296</v>
      </c>
      <c r="B36" s="161"/>
      <c r="C36" s="122">
        <v>690</v>
      </c>
      <c r="D36" s="122">
        <v>680</v>
      </c>
      <c r="E36" s="122">
        <v>710</v>
      </c>
      <c r="F36" s="123">
        <v>715</v>
      </c>
      <c r="G36" s="189">
        <v>690</v>
      </c>
      <c r="H36" s="162"/>
      <c r="I36" s="137"/>
      <c r="J36" s="125" t="str">
        <f t="shared" si="0"/>
        <v>T2</v>
      </c>
      <c r="L36" s="94"/>
      <c r="M36" s="94">
        <f>+C36*Megrendelőlap!D35</f>
        <v>0</v>
      </c>
      <c r="N36" s="94">
        <f>+D36*Megrendelőlap!F35</f>
        <v>0</v>
      </c>
      <c r="O36" s="94">
        <f>+E36*Megrendelőlap!H35</f>
        <v>0</v>
      </c>
      <c r="P36" s="94">
        <f>+F36*Megrendelőlap!J35</f>
        <v>0</v>
      </c>
      <c r="Q36" s="94">
        <f>+G36*Megrendelőlap!L35</f>
        <v>0</v>
      </c>
      <c r="R36" s="94">
        <f>+H36*Megrendelőlap!N35</f>
        <v>0</v>
      </c>
      <c r="S36" s="94">
        <f>+I36*Megrendelőlap!P35</f>
        <v>0</v>
      </c>
    </row>
    <row r="37" spans="1:19" ht="12" customHeight="1">
      <c r="A37" s="127" t="s">
        <v>297</v>
      </c>
      <c r="B37" s="161"/>
      <c r="C37" s="122">
        <v>695</v>
      </c>
      <c r="D37" s="122">
        <v>685</v>
      </c>
      <c r="E37" s="122">
        <v>705</v>
      </c>
      <c r="F37" s="123">
        <v>710</v>
      </c>
      <c r="G37" s="189">
        <v>695</v>
      </c>
      <c r="H37" s="162"/>
      <c r="I37" s="137"/>
      <c r="J37" s="134" t="str">
        <f t="shared" si="0"/>
        <v>T3</v>
      </c>
      <c r="L37" s="94"/>
      <c r="M37" s="94">
        <f>+C37*Megrendelőlap!D36</f>
        <v>0</v>
      </c>
      <c r="N37" s="94">
        <f>+D37*Megrendelőlap!F36</f>
        <v>0</v>
      </c>
      <c r="O37" s="94">
        <f>+E37*Megrendelőlap!H36</f>
        <v>0</v>
      </c>
      <c r="P37" s="94">
        <f>+F37*Megrendelőlap!J36</f>
        <v>0</v>
      </c>
      <c r="Q37" s="94">
        <f>+G37*Megrendelőlap!L36</f>
        <v>0</v>
      </c>
      <c r="R37" s="94">
        <f>+H37*Megrendelőlap!N36</f>
        <v>0</v>
      </c>
      <c r="S37" s="94">
        <f>+I37*Megrendelőlap!P36</f>
        <v>0</v>
      </c>
    </row>
    <row r="38" spans="1:19" ht="12" customHeight="1" thickBot="1">
      <c r="A38" s="127" t="s">
        <v>298</v>
      </c>
      <c r="B38" s="161"/>
      <c r="C38" s="122">
        <v>290</v>
      </c>
      <c r="D38" s="122">
        <v>445</v>
      </c>
      <c r="E38" s="122">
        <v>285</v>
      </c>
      <c r="F38" s="122">
        <v>395</v>
      </c>
      <c r="G38" s="189">
        <v>355</v>
      </c>
      <c r="H38" s="154"/>
      <c r="I38" s="137"/>
      <c r="J38" s="125" t="str">
        <f t="shared" si="0"/>
        <v>W1</v>
      </c>
      <c r="L38" s="94"/>
      <c r="M38" s="94">
        <f>+C38*Megrendelőlap!D37</f>
        <v>0</v>
      </c>
      <c r="N38" s="94">
        <f>+D38*Megrendelőlap!F37</f>
        <v>0</v>
      </c>
      <c r="O38" s="94">
        <f>+E38*Megrendelőlap!H37</f>
        <v>0</v>
      </c>
      <c r="P38" s="94">
        <f>+F38*Megrendelőlap!J37</f>
        <v>0</v>
      </c>
      <c r="Q38" s="94">
        <f>+G38*Megrendelőlap!L37</f>
        <v>0</v>
      </c>
      <c r="R38" s="94">
        <f>+H38*Megrendelőlap!N37</f>
        <v>0</v>
      </c>
      <c r="S38" s="94">
        <f>+I38*Megrendelőlap!P37</f>
        <v>0</v>
      </c>
    </row>
    <row r="39" spans="1:19" ht="12" customHeight="1">
      <c r="A39" s="127" t="s">
        <v>299</v>
      </c>
      <c r="B39" s="161"/>
      <c r="C39" s="122">
        <v>265</v>
      </c>
      <c r="D39" s="122">
        <v>265</v>
      </c>
      <c r="E39" s="122">
        <v>265</v>
      </c>
      <c r="F39" s="122">
        <v>265</v>
      </c>
      <c r="G39" s="189">
        <v>265</v>
      </c>
      <c r="H39" s="154"/>
      <c r="I39" s="137"/>
      <c r="J39" s="134" t="str">
        <f t="shared" si="0"/>
        <v>W2</v>
      </c>
      <c r="L39" s="94"/>
      <c r="M39" s="94">
        <f>+C39*Megrendelőlap!D38</f>
        <v>0</v>
      </c>
      <c r="N39" s="94">
        <f>+D39*Megrendelőlap!F38</f>
        <v>0</v>
      </c>
      <c r="O39" s="94">
        <f>+E39*Megrendelőlap!H38</f>
        <v>0</v>
      </c>
      <c r="P39" s="94">
        <f>+F39*Megrendelőlap!J38</f>
        <v>0</v>
      </c>
      <c r="Q39" s="94">
        <f>+G39*Megrendelőlap!L38</f>
        <v>0</v>
      </c>
      <c r="R39" s="94">
        <f>+H39*Megrendelőlap!N38</f>
        <v>0</v>
      </c>
      <c r="S39" s="94">
        <f>+I39*Megrendelőlap!P38</f>
        <v>0</v>
      </c>
    </row>
    <row r="40" spans="1:19" ht="12" customHeight="1" thickBot="1">
      <c r="A40" s="128" t="s">
        <v>48</v>
      </c>
      <c r="B40" s="161"/>
      <c r="C40" s="122">
        <v>180</v>
      </c>
      <c r="D40" s="122">
        <v>180</v>
      </c>
      <c r="E40" s="122">
        <v>180</v>
      </c>
      <c r="F40" s="122">
        <v>180</v>
      </c>
      <c r="G40" s="189">
        <v>180</v>
      </c>
      <c r="H40" s="138"/>
      <c r="I40" s="137"/>
      <c r="J40" s="125" t="str">
        <f t="shared" si="0"/>
        <v>X</v>
      </c>
      <c r="L40" s="94"/>
      <c r="M40" s="94">
        <f>+C40*Megrendelőlap!D39</f>
        <v>0</v>
      </c>
      <c r="N40" s="94">
        <f>+D40*Megrendelőlap!F39</f>
        <v>0</v>
      </c>
      <c r="O40" s="94">
        <f>+E40*Megrendelőlap!H39</f>
        <v>0</v>
      </c>
      <c r="P40" s="94">
        <f>+F40*Megrendelőlap!J39</f>
        <v>0</v>
      </c>
      <c r="Q40" s="94">
        <f>+G40*Megrendelőlap!L39</f>
        <v>0</v>
      </c>
      <c r="R40" s="94">
        <f>+H40*Megrendelőlap!N39</f>
        <v>0</v>
      </c>
      <c r="S40" s="94">
        <f>+I40*Megrendelőlap!P39</f>
        <v>0</v>
      </c>
    </row>
    <row r="41" spans="1:19" ht="12" customHeight="1">
      <c r="A41" s="128" t="s">
        <v>242</v>
      </c>
      <c r="B41" s="126">
        <v>8250</v>
      </c>
      <c r="C41" s="122">
        <v>1815</v>
      </c>
      <c r="D41" s="122">
        <v>1795</v>
      </c>
      <c r="E41" s="122">
        <v>1875</v>
      </c>
      <c r="F41" s="122">
        <v>1870</v>
      </c>
      <c r="G41" s="189">
        <v>1895</v>
      </c>
      <c r="H41" s="138"/>
      <c r="I41" s="137"/>
      <c r="J41" s="134" t="str">
        <f t="shared" si="0"/>
        <v>SU1</v>
      </c>
      <c r="L41" s="94">
        <f>+B41*Megrendelőlap!C40</f>
        <v>0</v>
      </c>
      <c r="M41" s="94">
        <f>+C41*Megrendelőlap!D40</f>
        <v>0</v>
      </c>
      <c r="N41" s="94">
        <f>+D41*Megrendelőlap!F40</f>
        <v>0</v>
      </c>
      <c r="O41" s="94">
        <f>+E41*Megrendelőlap!H40</f>
        <v>0</v>
      </c>
      <c r="P41" s="94">
        <f>+F41*Megrendelőlap!J40</f>
        <v>0</v>
      </c>
      <c r="Q41" s="94">
        <f>+G41*Megrendelőlap!L40</f>
        <v>0</v>
      </c>
      <c r="R41" s="94">
        <f>+H41*Megrendelőlap!N40</f>
        <v>0</v>
      </c>
      <c r="S41" s="94">
        <f>+I41*Megrendelőlap!P40</f>
        <v>0</v>
      </c>
    </row>
    <row r="42" spans="1:19" ht="12" customHeight="1" thickBot="1">
      <c r="A42" s="237" t="s">
        <v>243</v>
      </c>
      <c r="B42" s="245">
        <v>8250</v>
      </c>
      <c r="C42" s="229">
        <v>1815</v>
      </c>
      <c r="D42" s="229">
        <v>1795</v>
      </c>
      <c r="E42" s="229">
        <v>1875</v>
      </c>
      <c r="F42" s="229">
        <v>1870</v>
      </c>
      <c r="G42" s="231">
        <v>1895</v>
      </c>
      <c r="H42" s="246"/>
      <c r="I42" s="233"/>
      <c r="J42" s="241" t="str">
        <f t="shared" si="0"/>
        <v>SU2</v>
      </c>
      <c r="L42" s="94">
        <f>+B42*Megrendelőlap!C41</f>
        <v>0</v>
      </c>
      <c r="M42" s="94">
        <f>+C42*Megrendelőlap!D41</f>
        <v>0</v>
      </c>
      <c r="N42" s="94">
        <f>+D42*Megrendelőlap!F41</f>
        <v>0</v>
      </c>
      <c r="O42" s="94">
        <f>+E42*Megrendelőlap!H41</f>
        <v>0</v>
      </c>
      <c r="P42" s="94">
        <f>+F42*Megrendelőlap!J41</f>
        <v>0</v>
      </c>
      <c r="Q42" s="94">
        <f>+G42*Megrendelőlap!L41</f>
        <v>0</v>
      </c>
      <c r="R42" s="94">
        <f>+H42*Megrendelőlap!N41</f>
        <v>0</v>
      </c>
      <c r="S42" s="94">
        <f>+I42*Megrendelőlap!P41</f>
        <v>0</v>
      </c>
    </row>
    <row r="43" spans="1:19" ht="12" customHeight="1">
      <c r="A43" s="242" t="s">
        <v>212</v>
      </c>
      <c r="B43" s="129"/>
      <c r="C43" s="119">
        <v>840</v>
      </c>
      <c r="D43" s="119">
        <v>985</v>
      </c>
      <c r="E43" s="119">
        <v>995</v>
      </c>
      <c r="F43" s="119">
        <v>850</v>
      </c>
      <c r="G43" s="226">
        <v>820</v>
      </c>
      <c r="H43" s="138"/>
      <c r="I43" s="137"/>
      <c r="J43" s="124" t="str">
        <f t="shared" si="0"/>
        <v>ZR1</v>
      </c>
      <c r="L43" s="94"/>
      <c r="M43" s="94">
        <f>+C43*Megrendelőlap!D42</f>
        <v>0</v>
      </c>
      <c r="N43" s="94">
        <f>+D43*Megrendelőlap!F42</f>
        <v>0</v>
      </c>
      <c r="O43" s="94">
        <f>+E43*Megrendelőlap!H42</f>
        <v>0</v>
      </c>
      <c r="P43" s="94">
        <f>+F43*Megrendelőlap!J42</f>
        <v>0</v>
      </c>
      <c r="Q43" s="94">
        <f>+G43*Megrendelőlap!L42</f>
        <v>0</v>
      </c>
      <c r="R43" s="94">
        <f>+H43*Megrendelőlap!N42</f>
        <v>0</v>
      </c>
      <c r="S43" s="94">
        <f>+I43*Megrendelőlap!P42</f>
        <v>0</v>
      </c>
    </row>
    <row r="44" spans="1:19" ht="12" customHeight="1" thickBot="1">
      <c r="A44" s="128" t="s">
        <v>213</v>
      </c>
      <c r="B44" s="129"/>
      <c r="C44" s="122">
        <v>1685</v>
      </c>
      <c r="D44" s="122">
        <v>1850</v>
      </c>
      <c r="E44" s="122">
        <v>1895</v>
      </c>
      <c r="F44" s="122">
        <v>1805</v>
      </c>
      <c r="G44" s="189">
        <v>1810</v>
      </c>
      <c r="H44" s="154"/>
      <c r="I44" s="137"/>
      <c r="J44" s="125" t="str">
        <f t="shared" si="0"/>
        <v>ZR2</v>
      </c>
      <c r="L44" s="94"/>
      <c r="M44" s="94">
        <f>+C44*Megrendelőlap!D43</f>
        <v>0</v>
      </c>
      <c r="N44" s="94">
        <f>+D44*Megrendelőlap!F43</f>
        <v>0</v>
      </c>
      <c r="O44" s="94">
        <f>+E44*Megrendelőlap!H43</f>
        <v>0</v>
      </c>
      <c r="P44" s="94">
        <f>+F44*Megrendelőlap!J43</f>
        <v>0</v>
      </c>
      <c r="Q44" s="94">
        <f>+G44*Megrendelőlap!L43</f>
        <v>0</v>
      </c>
      <c r="R44" s="94">
        <f>+H44*Megrendelőlap!N43</f>
        <v>0</v>
      </c>
      <c r="S44" s="94">
        <f>+I44*Megrendelőlap!P43</f>
        <v>0</v>
      </c>
    </row>
    <row r="45" spans="1:19" ht="12" customHeight="1">
      <c r="A45" s="128" t="s">
        <v>214</v>
      </c>
      <c r="B45" s="129"/>
      <c r="C45" s="122">
        <v>1725</v>
      </c>
      <c r="D45" s="122">
        <v>1855</v>
      </c>
      <c r="E45" s="122">
        <v>1770</v>
      </c>
      <c r="F45" s="248">
        <v>1635</v>
      </c>
      <c r="G45" s="189">
        <v>1890</v>
      </c>
      <c r="H45" s="138"/>
      <c r="I45" s="137"/>
      <c r="J45" s="134" t="str">
        <f t="shared" si="0"/>
        <v>ZR3</v>
      </c>
      <c r="L45" s="94"/>
      <c r="M45" s="94">
        <f>+C45*Megrendelőlap!D44</f>
        <v>0</v>
      </c>
      <c r="N45" s="94">
        <f>+D45*Megrendelőlap!F44</f>
        <v>0</v>
      </c>
      <c r="O45" s="94">
        <f>+E45*Megrendelőlap!H44</f>
        <v>0</v>
      </c>
      <c r="P45" s="94">
        <f>+F45*Megrendelőlap!J44</f>
        <v>0</v>
      </c>
      <c r="Q45" s="94">
        <f>+G45*Megrendelőlap!L44</f>
        <v>0</v>
      </c>
      <c r="R45" s="94">
        <f>+H45*Megrendelőlap!N44</f>
        <v>0</v>
      </c>
      <c r="S45" s="94">
        <f>+I45*Megrendelőlap!P44</f>
        <v>0</v>
      </c>
    </row>
    <row r="46" spans="1:19" ht="12" customHeight="1" thickBot="1">
      <c r="A46" s="128" t="s">
        <v>215</v>
      </c>
      <c r="B46" s="129"/>
      <c r="C46" s="122">
        <v>1875</v>
      </c>
      <c r="D46" s="122">
        <v>2095</v>
      </c>
      <c r="E46" s="122">
        <v>1820</v>
      </c>
      <c r="F46" s="122">
        <v>1880</v>
      </c>
      <c r="G46" s="189">
        <v>1810</v>
      </c>
      <c r="H46" s="154"/>
      <c r="I46" s="137"/>
      <c r="J46" s="125" t="str">
        <f t="shared" si="0"/>
        <v>ZR4</v>
      </c>
      <c r="L46" s="94"/>
      <c r="M46" s="94">
        <f>+C46*Megrendelőlap!D45</f>
        <v>0</v>
      </c>
      <c r="N46" s="94">
        <f>+D46*Megrendelőlap!F45</f>
        <v>0</v>
      </c>
      <c r="O46" s="94">
        <f>+E46*Megrendelőlap!H45</f>
        <v>0</v>
      </c>
      <c r="P46" s="94">
        <f>+F46*Megrendelőlap!J45</f>
        <v>0</v>
      </c>
      <c r="Q46" s="94">
        <f>+G46*Megrendelőlap!L45</f>
        <v>0</v>
      </c>
      <c r="R46" s="94">
        <f>+H46*Megrendelőlap!N45</f>
        <v>0</v>
      </c>
      <c r="S46" s="94">
        <f>+I46*Megrendelőlap!P45</f>
        <v>0</v>
      </c>
    </row>
    <row r="47" spans="1:19" ht="12" customHeight="1">
      <c r="A47" s="128" t="s">
        <v>216</v>
      </c>
      <c r="B47" s="129"/>
      <c r="C47" s="122">
        <v>1940</v>
      </c>
      <c r="D47" s="122">
        <v>1910</v>
      </c>
      <c r="E47" s="122">
        <v>2145</v>
      </c>
      <c r="F47" s="122">
        <v>1870</v>
      </c>
      <c r="G47" s="189">
        <v>1780</v>
      </c>
      <c r="H47" s="136"/>
      <c r="I47" s="137"/>
      <c r="J47" s="134" t="str">
        <f t="shared" si="0"/>
        <v>ZR5</v>
      </c>
      <c r="L47" s="94"/>
      <c r="M47" s="94">
        <f>+C47*Megrendelőlap!D46</f>
        <v>0</v>
      </c>
      <c r="N47" s="94">
        <f>+D47*Megrendelőlap!F46</f>
        <v>0</v>
      </c>
      <c r="O47" s="94">
        <f>+E47*Megrendelőlap!H46</f>
        <v>0</v>
      </c>
      <c r="P47" s="94">
        <f>+F47*Megrendelőlap!J46</f>
        <v>0</v>
      </c>
      <c r="Q47" s="94">
        <f>+G47*Megrendelőlap!L46</f>
        <v>0</v>
      </c>
      <c r="R47" s="94">
        <f>+H47*Megrendelőlap!N46</f>
        <v>0</v>
      </c>
      <c r="S47" s="94">
        <f>+I47*Megrendelőlap!P46</f>
        <v>0</v>
      </c>
    </row>
    <row r="48" spans="1:19" ht="12" customHeight="1" thickBot="1">
      <c r="A48" s="128" t="s">
        <v>217</v>
      </c>
      <c r="B48" s="129"/>
      <c r="C48" s="122">
        <v>2155</v>
      </c>
      <c r="D48" s="122">
        <v>2035</v>
      </c>
      <c r="E48" s="122">
        <v>1925</v>
      </c>
      <c r="F48" s="122">
        <v>1940</v>
      </c>
      <c r="G48" s="189">
        <v>1990</v>
      </c>
      <c r="H48" s="154"/>
      <c r="I48" s="137"/>
      <c r="J48" s="125" t="str">
        <f t="shared" si="0"/>
        <v>ZR6</v>
      </c>
      <c r="L48" s="94"/>
      <c r="M48" s="94">
        <f>+C48*Megrendelőlap!D47</f>
        <v>0</v>
      </c>
      <c r="N48" s="94">
        <f>+D48*Megrendelőlap!F47</f>
        <v>0</v>
      </c>
      <c r="O48" s="94">
        <f>+E48*Megrendelőlap!H47</f>
        <v>0</v>
      </c>
      <c r="P48" s="94">
        <f>+F48*Megrendelőlap!J47</f>
        <v>0</v>
      </c>
      <c r="Q48" s="94">
        <f>+G48*Megrendelőlap!L47</f>
        <v>0</v>
      </c>
      <c r="R48" s="94">
        <f>+H48*Megrendelőlap!N47</f>
        <v>0</v>
      </c>
      <c r="S48" s="94">
        <f>+I48*Megrendelőlap!P47</f>
        <v>0</v>
      </c>
    </row>
    <row r="49" spans="1:19" ht="12" customHeight="1">
      <c r="A49" s="128" t="s">
        <v>218</v>
      </c>
      <c r="B49" s="122">
        <v>11450</v>
      </c>
      <c r="C49" s="122">
        <v>2540</v>
      </c>
      <c r="D49" s="122">
        <v>2740</v>
      </c>
      <c r="E49" s="122">
        <v>2790</v>
      </c>
      <c r="F49" s="122">
        <v>2615</v>
      </c>
      <c r="G49" s="189">
        <v>2555</v>
      </c>
      <c r="H49" s="138"/>
      <c r="I49" s="137"/>
      <c r="J49" s="134" t="str">
        <f t="shared" si="0"/>
        <v>ZR7</v>
      </c>
      <c r="L49" s="94">
        <f>+B49*Megrendelőlap!C48</f>
        <v>0</v>
      </c>
      <c r="M49" s="94">
        <f>+C49*Megrendelőlap!D48</f>
        <v>0</v>
      </c>
      <c r="N49" s="94">
        <f>+D49*Megrendelőlap!F48</f>
        <v>0</v>
      </c>
      <c r="O49" s="94">
        <f>+E49*Megrendelőlap!H48</f>
        <v>0</v>
      </c>
      <c r="P49" s="94">
        <f>+F49*Megrendelőlap!J48</f>
        <v>0</v>
      </c>
      <c r="Q49" s="94">
        <f>+G49*Megrendelőlap!L48</f>
        <v>0</v>
      </c>
      <c r="R49" s="94">
        <f>+H49*Megrendelőlap!N48</f>
        <v>0</v>
      </c>
      <c r="S49" s="94">
        <f>+I49*Megrendelőlap!P48</f>
        <v>0</v>
      </c>
    </row>
    <row r="50" spans="1:19" ht="12" customHeight="1" thickBot="1">
      <c r="A50" s="237" t="s">
        <v>219</v>
      </c>
      <c r="B50" s="247"/>
      <c r="C50" s="229">
        <v>915</v>
      </c>
      <c r="D50" s="229">
        <v>875</v>
      </c>
      <c r="E50" s="229">
        <v>915</v>
      </c>
      <c r="F50" s="229">
        <v>895</v>
      </c>
      <c r="G50" s="231">
        <v>870</v>
      </c>
      <c r="H50" s="246"/>
      <c r="I50" s="233"/>
      <c r="J50" s="241" t="str">
        <f t="shared" si="0"/>
        <v>ZR8</v>
      </c>
      <c r="L50" s="94"/>
      <c r="M50" s="94">
        <f>+C50*Megrendelőlap!D49</f>
        <v>0</v>
      </c>
      <c r="N50" s="94">
        <f>+D50*Megrendelőlap!F49</f>
        <v>0</v>
      </c>
      <c r="O50" s="94">
        <f>+E50*Megrendelőlap!H49</f>
        <v>0</v>
      </c>
      <c r="P50" s="94">
        <f>+F50*Megrendelőlap!J49</f>
        <v>0</v>
      </c>
      <c r="Q50" s="94">
        <f>+G50*Megrendelőlap!L49</f>
        <v>0</v>
      </c>
      <c r="R50" s="94">
        <f>+H50*Megrendelőlap!N49</f>
        <v>0</v>
      </c>
      <c r="S50" s="94">
        <f>+I50*Megrendelőlap!P49</f>
        <v>0</v>
      </c>
    </row>
    <row r="51" spans="1:19" ht="12" customHeight="1">
      <c r="A51" s="242" t="s">
        <v>499</v>
      </c>
      <c r="B51" s="129"/>
      <c r="C51" s="325">
        <v>505</v>
      </c>
      <c r="D51" s="325">
        <v>510</v>
      </c>
      <c r="E51" s="325">
        <v>505</v>
      </c>
      <c r="F51" s="325">
        <v>510</v>
      </c>
      <c r="G51" s="326">
        <v>515</v>
      </c>
      <c r="H51" s="138"/>
      <c r="I51" s="137"/>
      <c r="J51" s="327" t="str">
        <f t="shared" si="0"/>
        <v>ZK</v>
      </c>
      <c r="L51" s="94"/>
      <c r="M51" s="94"/>
      <c r="N51" s="94"/>
      <c r="O51" s="94"/>
      <c r="P51" s="94"/>
      <c r="Q51" s="94"/>
      <c r="R51" s="94"/>
      <c r="S51" s="94"/>
    </row>
    <row r="52" spans="1:19" ht="12" customHeight="1">
      <c r="A52" s="242" t="s">
        <v>424</v>
      </c>
      <c r="B52" s="129"/>
      <c r="C52" s="119">
        <v>2085</v>
      </c>
      <c r="D52" s="119">
        <v>2055</v>
      </c>
      <c r="E52" s="119">
        <v>2015</v>
      </c>
      <c r="F52" s="119">
        <v>2055</v>
      </c>
      <c r="G52" s="226">
        <v>2085</v>
      </c>
      <c r="H52" s="138"/>
      <c r="I52" s="137"/>
      <c r="J52" s="124" t="str">
        <f t="shared" si="0"/>
        <v>ZT</v>
      </c>
      <c r="L52" s="94"/>
      <c r="M52" s="94"/>
      <c r="N52" s="94"/>
      <c r="O52" s="94"/>
      <c r="P52" s="94"/>
      <c r="Q52" s="94"/>
      <c r="R52" s="94"/>
      <c r="S52" s="94"/>
    </row>
    <row r="53" spans="1:19" ht="12" customHeight="1" thickBot="1">
      <c r="A53" s="128" t="s">
        <v>57</v>
      </c>
      <c r="B53" s="130"/>
      <c r="C53" s="122">
        <v>1930</v>
      </c>
      <c r="D53" s="122">
        <v>1860</v>
      </c>
      <c r="E53" s="122">
        <v>2105</v>
      </c>
      <c r="F53" s="122">
        <v>1875</v>
      </c>
      <c r="G53" s="189">
        <v>1850</v>
      </c>
      <c r="H53" s="138"/>
      <c r="I53" s="137"/>
      <c r="J53" s="125" t="str">
        <f t="shared" si="0"/>
        <v>Z1</v>
      </c>
      <c r="L53" s="94"/>
      <c r="M53" s="94">
        <f>+C53*Megrendelőlap!D50</f>
        <v>0</v>
      </c>
      <c r="N53" s="94">
        <f>+D53*Megrendelőlap!F50</f>
        <v>0</v>
      </c>
      <c r="O53" s="94">
        <f>+E53*Megrendelőlap!H50</f>
        <v>0</v>
      </c>
      <c r="P53" s="94">
        <f>+F53*Megrendelőlap!J50</f>
        <v>0</v>
      </c>
      <c r="Q53" s="94">
        <f>+G53*Megrendelőlap!L50</f>
        <v>0</v>
      </c>
      <c r="R53" s="94">
        <f>+H53*Megrendelőlap!N50</f>
        <v>0</v>
      </c>
      <c r="S53" s="94">
        <f>+I53*Megrendelőlap!P50</f>
        <v>0</v>
      </c>
    </row>
    <row r="54" spans="1:19" ht="12" customHeight="1">
      <c r="A54" s="128" t="s">
        <v>59</v>
      </c>
      <c r="B54" s="130"/>
      <c r="C54" s="122">
        <v>1550</v>
      </c>
      <c r="D54" s="122">
        <v>1405</v>
      </c>
      <c r="E54" s="122">
        <v>1470</v>
      </c>
      <c r="F54" s="122">
        <v>1455</v>
      </c>
      <c r="G54" s="189">
        <v>1430</v>
      </c>
      <c r="H54" s="154"/>
      <c r="I54" s="137"/>
      <c r="J54" s="134" t="str">
        <f t="shared" si="0"/>
        <v>Z2</v>
      </c>
      <c r="L54" s="94"/>
      <c r="M54" s="94">
        <f>+C54*Megrendelőlap!D51</f>
        <v>0</v>
      </c>
      <c r="N54" s="94">
        <f>+D54*Megrendelőlap!F51</f>
        <v>0</v>
      </c>
      <c r="O54" s="94">
        <f>+E54*Megrendelőlap!H51</f>
        <v>0</v>
      </c>
      <c r="P54" s="94">
        <f>+F54*Megrendelőlap!J51</f>
        <v>0</v>
      </c>
      <c r="Q54" s="94">
        <f>+G54*Megrendelőlap!L51</f>
        <v>0</v>
      </c>
      <c r="R54" s="94">
        <f>+H54*Megrendelőlap!N51</f>
        <v>0</v>
      </c>
      <c r="S54" s="94">
        <f>+I54*Megrendelőlap!P51</f>
        <v>0</v>
      </c>
    </row>
    <row r="55" spans="1:19" ht="12" customHeight="1" thickBot="1">
      <c r="A55" s="128" t="s">
        <v>62</v>
      </c>
      <c r="B55" s="130"/>
      <c r="C55" s="122">
        <v>1835</v>
      </c>
      <c r="D55" s="122">
        <v>1850</v>
      </c>
      <c r="E55" s="122">
        <v>1805</v>
      </c>
      <c r="F55" s="122">
        <v>1855</v>
      </c>
      <c r="G55" s="189">
        <v>1865</v>
      </c>
      <c r="H55" s="138"/>
      <c r="I55" s="137"/>
      <c r="J55" s="125" t="str">
        <f t="shared" si="0"/>
        <v>Z3</v>
      </c>
      <c r="L55" s="94"/>
      <c r="M55" s="94">
        <f>+C55*Megrendelőlap!D52</f>
        <v>0</v>
      </c>
      <c r="N55" s="94">
        <f>+D55*Megrendelőlap!F52</f>
        <v>0</v>
      </c>
      <c r="O55" s="94">
        <f>+E55*Megrendelőlap!H52</f>
        <v>0</v>
      </c>
      <c r="P55" s="94">
        <f>+F55*Megrendelőlap!J52</f>
        <v>0</v>
      </c>
      <c r="Q55" s="94">
        <f>+G55*Megrendelőlap!L52</f>
        <v>0</v>
      </c>
      <c r="R55" s="94">
        <f>+H55*Megrendelőlap!N52</f>
        <v>0</v>
      </c>
      <c r="S55" s="94">
        <f>+I55*Megrendelőlap!P52</f>
        <v>0</v>
      </c>
    </row>
    <row r="56" spans="1:19" ht="12" customHeight="1">
      <c r="A56" s="128" t="s">
        <v>64</v>
      </c>
      <c r="B56" s="130"/>
      <c r="C56" s="122">
        <v>1880</v>
      </c>
      <c r="D56" s="122">
        <v>1890</v>
      </c>
      <c r="E56" s="122">
        <v>1835</v>
      </c>
      <c r="F56" s="122">
        <v>2020</v>
      </c>
      <c r="G56" s="189">
        <v>1875</v>
      </c>
      <c r="H56" s="154"/>
      <c r="I56" s="137"/>
      <c r="J56" s="134" t="str">
        <f t="shared" si="0"/>
        <v>Z4</v>
      </c>
      <c r="L56" s="94"/>
      <c r="M56" s="94">
        <f>+C56*Megrendelőlap!D53</f>
        <v>0</v>
      </c>
      <c r="N56" s="94">
        <f>+D56*Megrendelőlap!F53</f>
        <v>0</v>
      </c>
      <c r="O56" s="94">
        <f>+E56*Megrendelőlap!H53</f>
        <v>0</v>
      </c>
      <c r="P56" s="94">
        <f>+F56*Megrendelőlap!J53</f>
        <v>0</v>
      </c>
      <c r="Q56" s="94">
        <f>+G56*Megrendelőlap!L53</f>
        <v>0</v>
      </c>
      <c r="R56" s="94">
        <f>+H56*Megrendelőlap!N53</f>
        <v>0</v>
      </c>
      <c r="S56" s="94">
        <f>+I56*Megrendelőlap!P53</f>
        <v>0</v>
      </c>
    </row>
    <row r="57" spans="1:19" ht="12" customHeight="1" thickBot="1">
      <c r="A57" s="128" t="s">
        <v>66</v>
      </c>
      <c r="B57" s="126">
        <v>10150</v>
      </c>
      <c r="C57" s="122">
        <v>2335</v>
      </c>
      <c r="D57" s="122">
        <v>2065</v>
      </c>
      <c r="E57" s="122">
        <v>2250</v>
      </c>
      <c r="F57" s="122">
        <v>2395</v>
      </c>
      <c r="G57" s="189">
        <v>2305</v>
      </c>
      <c r="H57" s="138"/>
      <c r="I57" s="137"/>
      <c r="J57" s="125" t="str">
        <f t="shared" si="0"/>
        <v>Z5</v>
      </c>
      <c r="L57" s="94">
        <f>+B57*Megrendelőlap!C54</f>
        <v>0</v>
      </c>
      <c r="M57" s="94">
        <f>+C57*Megrendelőlap!D54</f>
        <v>0</v>
      </c>
      <c r="N57" s="94">
        <f>+D57*Megrendelőlap!F54</f>
        <v>0</v>
      </c>
      <c r="O57" s="94">
        <f>+E57*Megrendelőlap!H54</f>
        <v>0</v>
      </c>
      <c r="P57" s="94">
        <f>+F57*Megrendelőlap!J54</f>
        <v>0</v>
      </c>
      <c r="Q57" s="94">
        <f>+G57*Megrendelőlap!L54</f>
        <v>0</v>
      </c>
      <c r="R57" s="94">
        <f>+H57*Megrendelőlap!N54</f>
        <v>0</v>
      </c>
      <c r="S57" s="94">
        <f>+I57*Megrendelőlap!P54</f>
        <v>0</v>
      </c>
    </row>
    <row r="58" spans="1:19" ht="12" customHeight="1">
      <c r="A58" s="128" t="s">
        <v>67</v>
      </c>
      <c r="B58" s="130"/>
      <c r="C58" s="122">
        <v>1805</v>
      </c>
      <c r="D58" s="122">
        <v>1840</v>
      </c>
      <c r="E58" s="122">
        <v>1830</v>
      </c>
      <c r="F58" s="122">
        <v>1790</v>
      </c>
      <c r="G58" s="189">
        <v>1770</v>
      </c>
      <c r="H58" s="138"/>
      <c r="I58" s="137"/>
      <c r="J58" s="134" t="str">
        <f t="shared" si="0"/>
        <v>Z6</v>
      </c>
      <c r="L58" s="94"/>
      <c r="M58" s="94">
        <f>+C58*Megrendelőlap!D55</f>
        <v>0</v>
      </c>
      <c r="N58" s="94">
        <f>+D58*Megrendelőlap!F55</f>
        <v>0</v>
      </c>
      <c r="O58" s="94">
        <f>+E58*Megrendelőlap!H55</f>
        <v>0</v>
      </c>
      <c r="P58" s="94">
        <f>+F58*Megrendelőlap!J55</f>
        <v>0</v>
      </c>
      <c r="Q58" s="94">
        <f>+G58*Megrendelőlap!L55</f>
        <v>0</v>
      </c>
      <c r="R58" s="94">
        <f>+H58*Megrendelőlap!N55</f>
        <v>0</v>
      </c>
      <c r="S58" s="94">
        <f>+I58*Megrendelőlap!P55</f>
        <v>0</v>
      </c>
    </row>
    <row r="59" spans="1:19" ht="12" customHeight="1" thickBot="1">
      <c r="A59" s="128" t="s">
        <v>69</v>
      </c>
      <c r="B59" s="130"/>
      <c r="C59" s="122">
        <v>1830</v>
      </c>
      <c r="D59" s="122">
        <v>1670</v>
      </c>
      <c r="E59" s="122">
        <v>1630</v>
      </c>
      <c r="F59" s="122">
        <v>1695</v>
      </c>
      <c r="G59" s="189">
        <v>1805</v>
      </c>
      <c r="H59" s="154"/>
      <c r="I59" s="137"/>
      <c r="J59" s="125" t="str">
        <f t="shared" si="0"/>
        <v>Z7</v>
      </c>
      <c r="L59" s="94"/>
      <c r="M59" s="94">
        <f>+C59*Megrendelőlap!D56</f>
        <v>0</v>
      </c>
      <c r="N59" s="94">
        <f>+D59*Megrendelőlap!F56</f>
        <v>0</v>
      </c>
      <c r="O59" s="94">
        <f>+E59*Megrendelőlap!H56</f>
        <v>0</v>
      </c>
      <c r="P59" s="94">
        <f>+F59*Megrendelőlap!J56</f>
        <v>0</v>
      </c>
      <c r="Q59" s="94">
        <f>+G59*Megrendelőlap!L56</f>
        <v>0</v>
      </c>
      <c r="R59" s="94">
        <f>+H59*Megrendelőlap!N56</f>
        <v>0</v>
      </c>
      <c r="S59" s="94">
        <f>+I59*Megrendelőlap!P56</f>
        <v>0</v>
      </c>
    </row>
    <row r="60" spans="1:19" ht="12" customHeight="1">
      <c r="A60" s="127" t="s">
        <v>71</v>
      </c>
      <c r="B60" s="130"/>
      <c r="C60" s="122">
        <v>1790</v>
      </c>
      <c r="D60" s="122">
        <v>1905</v>
      </c>
      <c r="E60" s="122">
        <v>1845</v>
      </c>
      <c r="F60" s="122">
        <v>1850</v>
      </c>
      <c r="G60" s="189">
        <v>1860</v>
      </c>
      <c r="H60" s="154"/>
      <c r="I60" s="137"/>
      <c r="J60" s="134" t="str">
        <f t="shared" si="0"/>
        <v>Z8</v>
      </c>
      <c r="L60" s="94"/>
      <c r="M60" s="94">
        <f>+C60*Megrendelőlap!D57</f>
        <v>0</v>
      </c>
      <c r="N60" s="94">
        <f>+D60*Megrendelőlap!F57</f>
        <v>0</v>
      </c>
      <c r="O60" s="94">
        <f>+E60*Megrendelőlap!H57</f>
        <v>0</v>
      </c>
      <c r="P60" s="94">
        <f>+F60*Megrendelőlap!J57</f>
        <v>0</v>
      </c>
      <c r="Q60" s="94">
        <f>+G60*Megrendelőlap!L57</f>
        <v>0</v>
      </c>
      <c r="R60" s="94">
        <f>+H60*Megrendelőlap!N57</f>
        <v>0</v>
      </c>
      <c r="S60" s="94">
        <f>+I60*Megrendelőlap!P57</f>
        <v>0</v>
      </c>
    </row>
    <row r="61" spans="1:19" ht="12" customHeight="1" thickBot="1">
      <c r="A61" s="127" t="s">
        <v>73</v>
      </c>
      <c r="B61" s="130"/>
      <c r="C61" s="133">
        <v>790</v>
      </c>
      <c r="D61" s="133">
        <v>840</v>
      </c>
      <c r="E61" s="133">
        <v>850</v>
      </c>
      <c r="F61" s="133">
        <v>775</v>
      </c>
      <c r="G61" s="189">
        <v>770</v>
      </c>
      <c r="H61" s="154"/>
      <c r="I61" s="137"/>
      <c r="J61" s="125" t="str">
        <f t="shared" si="0"/>
        <v>Z9</v>
      </c>
      <c r="L61" s="94"/>
      <c r="M61" s="94">
        <f>+C61*Megrendelőlap!D59</f>
        <v>0</v>
      </c>
      <c r="N61" s="94">
        <f>+D61*Megrendelőlap!F59</f>
        <v>0</v>
      </c>
      <c r="O61" s="94">
        <f>+E61*Megrendelőlap!H59</f>
        <v>0</v>
      </c>
      <c r="P61" s="94">
        <f>+F61*Megrendelőlap!J59</f>
        <v>0</v>
      </c>
      <c r="Q61" s="94">
        <f>+G61*Megrendelőlap!L59</f>
        <v>0</v>
      </c>
      <c r="R61" s="94">
        <f>+H61*Megrendelőlap!N59</f>
        <v>0</v>
      </c>
      <c r="S61" s="94">
        <f>+I61*Megrendelőlap!P59</f>
        <v>0</v>
      </c>
    </row>
    <row r="62" spans="1:19" ht="12.75">
      <c r="A62" s="128" t="s">
        <v>74</v>
      </c>
      <c r="B62" s="132">
        <f>SUM(C62:I62)</f>
        <v>23240</v>
      </c>
      <c r="C62" s="122">
        <v>3320</v>
      </c>
      <c r="D62" s="122">
        <v>3320</v>
      </c>
      <c r="E62" s="122">
        <v>3320</v>
      </c>
      <c r="F62" s="122">
        <v>3320</v>
      </c>
      <c r="G62" s="122">
        <v>3320</v>
      </c>
      <c r="H62" s="122">
        <v>3320</v>
      </c>
      <c r="I62" s="122">
        <v>3320</v>
      </c>
      <c r="J62" s="134" t="str">
        <f t="shared" si="0"/>
        <v>Z10</v>
      </c>
      <c r="L62" s="94">
        <f>+B62*Megrendelőlap!C60</f>
        <v>0</v>
      </c>
      <c r="M62" s="94">
        <f>+C62*Megrendelőlap!D60</f>
        <v>0</v>
      </c>
      <c r="N62" s="94">
        <f>+D62*Megrendelőlap!F60</f>
        <v>0</v>
      </c>
      <c r="O62" s="94">
        <f>+E62*Megrendelőlap!H60</f>
        <v>0</v>
      </c>
      <c r="P62" s="94">
        <f>+F62*Megrendelőlap!J60</f>
        <v>0</v>
      </c>
      <c r="Q62" s="94">
        <f>+G62*Megrendelőlap!L60</f>
        <v>0</v>
      </c>
      <c r="R62" s="94">
        <f>+H62*Megrendelőlap!N60</f>
        <v>0</v>
      </c>
      <c r="S62" s="94">
        <f>+I62*Megrendelőlap!P60</f>
        <v>0</v>
      </c>
    </row>
    <row r="63" spans="1:19" ht="13.5" thickBot="1">
      <c r="A63" s="243" t="s">
        <v>157</v>
      </c>
      <c r="B63" s="244"/>
      <c r="C63" s="229">
        <v>255</v>
      </c>
      <c r="D63" s="229">
        <v>255</v>
      </c>
      <c r="E63" s="229">
        <v>255</v>
      </c>
      <c r="F63" s="229">
        <v>255</v>
      </c>
      <c r="G63" s="229">
        <v>255</v>
      </c>
      <c r="H63" s="232"/>
      <c r="I63" s="233"/>
      <c r="J63" s="241" t="str">
        <f t="shared" si="0"/>
        <v>ZX</v>
      </c>
      <c r="L63" s="94"/>
      <c r="M63" s="94">
        <f>+C63*Megrendelőlap!D62</f>
        <v>0</v>
      </c>
      <c r="N63" s="94">
        <f>+D63*Megrendelőlap!F62</f>
        <v>0</v>
      </c>
      <c r="O63" s="94">
        <f>+E63*Megrendelőlap!H62</f>
        <v>0</v>
      </c>
      <c r="P63" s="94">
        <f>+F63*Megrendelőlap!J62</f>
        <v>0</v>
      </c>
      <c r="Q63" s="94">
        <f>+G63*Megrendelőlap!L62</f>
        <v>0</v>
      </c>
      <c r="R63" s="94">
        <f>+H63*Megrendelőlap!N62</f>
        <v>0</v>
      </c>
      <c r="S63" s="94">
        <f>+I63*Megrendelőlap!P62</f>
        <v>0</v>
      </c>
    </row>
    <row r="64" spans="1:19" ht="12.75">
      <c r="A64" s="242" t="s">
        <v>190</v>
      </c>
      <c r="B64" s="158"/>
      <c r="C64" s="119">
        <v>945</v>
      </c>
      <c r="D64" s="119">
        <v>795</v>
      </c>
      <c r="E64" s="119">
        <v>790</v>
      </c>
      <c r="F64" s="119">
        <v>695</v>
      </c>
      <c r="G64" s="226">
        <v>745</v>
      </c>
      <c r="H64" s="154"/>
      <c r="I64" s="137"/>
      <c r="J64" s="124" t="str">
        <f t="shared" si="0"/>
        <v>TVE1</v>
      </c>
      <c r="K64" s="94"/>
      <c r="L64" s="94"/>
      <c r="M64" s="94">
        <f>+C64*Megrendelőlap!D63</f>
        <v>0</v>
      </c>
      <c r="N64" s="94">
        <f>+D64*Megrendelőlap!F63</f>
        <v>0</v>
      </c>
      <c r="O64" s="94">
        <f>+E64*Megrendelőlap!H63</f>
        <v>0</v>
      </c>
      <c r="P64" s="94">
        <f>+F64*Megrendelőlap!J63</f>
        <v>0</v>
      </c>
      <c r="Q64" s="94">
        <f>+G64*Megrendelőlap!L63</f>
        <v>0</v>
      </c>
      <c r="R64" s="94">
        <f>+H64*Megrendelőlap!N63</f>
        <v>0</v>
      </c>
      <c r="S64" s="94">
        <f>+I64*Megrendelőlap!P63</f>
        <v>0</v>
      </c>
    </row>
    <row r="65" spans="1:19" ht="13.5" thickBot="1">
      <c r="A65" s="128" t="s">
        <v>191</v>
      </c>
      <c r="B65" s="158"/>
      <c r="C65" s="122">
        <v>1795</v>
      </c>
      <c r="D65" s="122">
        <v>1495</v>
      </c>
      <c r="E65" s="122">
        <v>1995</v>
      </c>
      <c r="F65" s="122">
        <v>1595</v>
      </c>
      <c r="G65" s="189">
        <v>2095</v>
      </c>
      <c r="H65" s="191">
        <v>1345</v>
      </c>
      <c r="I65" s="137"/>
      <c r="J65" s="125" t="str">
        <f t="shared" si="0"/>
        <v>TV2</v>
      </c>
      <c r="K65" s="94"/>
      <c r="L65" s="94"/>
      <c r="M65" s="94">
        <f>+C65*Megrendelőlap!D64</f>
        <v>0</v>
      </c>
      <c r="N65" s="94">
        <f>+D65*Megrendelőlap!F64</f>
        <v>0</v>
      </c>
      <c r="O65" s="94">
        <f>+E65*Megrendelőlap!H64</f>
        <v>0</v>
      </c>
      <c r="P65" s="94">
        <f>+F65*Megrendelőlap!J64</f>
        <v>0</v>
      </c>
      <c r="Q65" s="94">
        <f>+G65*Megrendelőlap!L64</f>
        <v>0</v>
      </c>
      <c r="R65" s="94">
        <f>+H65*Megrendelőlap!N64</f>
        <v>0</v>
      </c>
      <c r="S65" s="94">
        <f>+I65*Megrendelőlap!P64</f>
        <v>0</v>
      </c>
    </row>
    <row r="66" spans="1:19" ht="12.75">
      <c r="A66" s="127" t="s">
        <v>192</v>
      </c>
      <c r="B66" s="158"/>
      <c r="C66" s="122">
        <v>1695</v>
      </c>
      <c r="D66" s="122">
        <v>1395</v>
      </c>
      <c r="E66" s="122">
        <v>1345</v>
      </c>
      <c r="F66" s="122">
        <v>1445</v>
      </c>
      <c r="G66" s="189">
        <v>1395</v>
      </c>
      <c r="H66" s="154"/>
      <c r="I66" s="137"/>
      <c r="J66" s="134" t="str">
        <f t="shared" si="0"/>
        <v>TV3</v>
      </c>
      <c r="K66" s="94"/>
      <c r="L66" s="94"/>
      <c r="M66" s="94">
        <f>+C66*Megrendelőlap!D65</f>
        <v>0</v>
      </c>
      <c r="N66" s="94">
        <f>+D66*Megrendelőlap!F65</f>
        <v>0</v>
      </c>
      <c r="O66" s="94">
        <f>+E66*Megrendelőlap!H65</f>
        <v>0</v>
      </c>
      <c r="P66" s="94">
        <f>+F66*Megrendelőlap!J65</f>
        <v>0</v>
      </c>
      <c r="Q66" s="94">
        <f>+G66*Megrendelőlap!L65</f>
        <v>0</v>
      </c>
      <c r="R66" s="94">
        <f>+H66*Megrendelőlap!N65</f>
        <v>0</v>
      </c>
      <c r="S66" s="94">
        <f>+I66*Megrendelőlap!P65</f>
        <v>0</v>
      </c>
    </row>
    <row r="67" spans="1:19" ht="13.5" thickBot="1">
      <c r="A67" s="127" t="s">
        <v>193</v>
      </c>
      <c r="B67" s="158"/>
      <c r="C67" s="131">
        <v>1745</v>
      </c>
      <c r="D67" s="131">
        <v>2045</v>
      </c>
      <c r="E67" s="131">
        <v>1645</v>
      </c>
      <c r="F67" s="131">
        <v>1395</v>
      </c>
      <c r="G67" s="189">
        <v>1845</v>
      </c>
      <c r="H67" s="154"/>
      <c r="I67" s="137"/>
      <c r="J67" s="125" t="str">
        <f t="shared" si="0"/>
        <v>TV4</v>
      </c>
      <c r="K67" s="94"/>
      <c r="L67" s="94"/>
      <c r="M67" s="94">
        <f>+C67*Megrendelőlap!D66</f>
        <v>0</v>
      </c>
      <c r="N67" s="94">
        <f>+D67*Megrendelőlap!F66</f>
        <v>0</v>
      </c>
      <c r="O67" s="94">
        <f>+E67*Megrendelőlap!H66</f>
        <v>0</v>
      </c>
      <c r="P67" s="94">
        <f>+F67*Megrendelőlap!J66</f>
        <v>0</v>
      </c>
      <c r="Q67" s="94">
        <f>+G67*Megrendelőlap!L66</f>
        <v>0</v>
      </c>
      <c r="R67" s="94">
        <f>+H67*Megrendelőlap!N66</f>
        <v>0</v>
      </c>
      <c r="S67" s="94">
        <f>+I67*Megrendelőlap!P66</f>
        <v>0</v>
      </c>
    </row>
    <row r="68" spans="1:19" ht="12.75">
      <c r="A68" s="127" t="s">
        <v>194</v>
      </c>
      <c r="B68" s="158"/>
      <c r="C68" s="133">
        <v>1545</v>
      </c>
      <c r="D68" s="133">
        <v>1695</v>
      </c>
      <c r="E68" s="133">
        <v>1895</v>
      </c>
      <c r="F68" s="133">
        <v>1595</v>
      </c>
      <c r="G68" s="189">
        <v>1495</v>
      </c>
      <c r="H68" s="191">
        <v>1395</v>
      </c>
      <c r="I68" s="137"/>
      <c r="J68" s="134" t="str">
        <f t="shared" si="0"/>
        <v>TVE5</v>
      </c>
      <c r="K68" s="94"/>
      <c r="L68" s="94"/>
      <c r="M68" s="94">
        <f>+C68*Megrendelőlap!D67</f>
        <v>0</v>
      </c>
      <c r="N68" s="94">
        <f>+D68*Megrendelőlap!F67</f>
        <v>0</v>
      </c>
      <c r="O68" s="94">
        <f>+E68*Megrendelőlap!H67</f>
        <v>0</v>
      </c>
      <c r="P68" s="94">
        <f>+F68*Megrendelőlap!J67</f>
        <v>0</v>
      </c>
      <c r="Q68" s="94">
        <f>+G68*Megrendelőlap!L67</f>
        <v>0</v>
      </c>
      <c r="R68" s="94">
        <f>+H68*Megrendelőlap!N67</f>
        <v>0</v>
      </c>
      <c r="S68" s="94">
        <f>+I68*Megrendelőlap!P67</f>
        <v>0</v>
      </c>
    </row>
    <row r="69" spans="1:19" ht="12.75">
      <c r="A69" s="128" t="s">
        <v>195</v>
      </c>
      <c r="B69" s="158"/>
      <c r="C69" s="176">
        <v>1295</v>
      </c>
      <c r="D69" s="176">
        <v>1290</v>
      </c>
      <c r="E69" s="133">
        <v>1995</v>
      </c>
      <c r="F69" s="176">
        <v>1895</v>
      </c>
      <c r="G69" s="189">
        <v>1445</v>
      </c>
      <c r="H69" s="154"/>
      <c r="I69" s="137"/>
      <c r="J69" s="253" t="str">
        <f t="shared" si="0"/>
        <v>TVE6</v>
      </c>
      <c r="K69" s="94"/>
      <c r="L69" s="94"/>
      <c r="M69" s="94">
        <f>+C69*Megrendelőlap!D68</f>
        <v>0</v>
      </c>
      <c r="N69" s="94">
        <f>+D69*Megrendelőlap!F68</f>
        <v>0</v>
      </c>
      <c r="O69" s="94">
        <f>+E69*Megrendelőlap!H68</f>
        <v>0</v>
      </c>
      <c r="P69" s="94">
        <f>+F69*Megrendelőlap!J68</f>
        <v>0</v>
      </c>
      <c r="Q69" s="94">
        <f>+G69*Megrendelőlap!L68</f>
        <v>0</v>
      </c>
      <c r="R69" s="94">
        <f>+H69*Megrendelőlap!N68</f>
        <v>0</v>
      </c>
      <c r="S69" s="94">
        <f>+I69*Megrendelőlap!P68</f>
        <v>0</v>
      </c>
    </row>
    <row r="70" spans="1:19" ht="13.5" thickBot="1">
      <c r="A70" s="255" t="s">
        <v>471</v>
      </c>
      <c r="B70" s="238"/>
      <c r="C70" s="239">
        <v>1345</v>
      </c>
      <c r="D70" s="239">
        <v>1745</v>
      </c>
      <c r="E70" s="240">
        <v>1495</v>
      </c>
      <c r="F70" s="239">
        <v>1595</v>
      </c>
      <c r="G70" s="231">
        <v>1895</v>
      </c>
      <c r="H70" s="232"/>
      <c r="I70" s="233"/>
      <c r="J70" s="256" t="str">
        <f t="shared" si="0"/>
        <v>TVE7</v>
      </c>
      <c r="K70" s="94"/>
      <c r="L70" s="94"/>
      <c r="M70" s="94"/>
      <c r="N70" s="94"/>
      <c r="O70" s="94"/>
      <c r="P70" s="94"/>
      <c r="Q70" s="94"/>
      <c r="R70" s="94"/>
      <c r="S70" s="94"/>
    </row>
    <row r="71" spans="1:10" ht="12.75">
      <c r="A71" s="235" t="s">
        <v>220</v>
      </c>
      <c r="B71" s="158"/>
      <c r="C71" s="254">
        <v>199</v>
      </c>
      <c r="D71" s="254">
        <v>199</v>
      </c>
      <c r="E71" s="254">
        <v>199</v>
      </c>
      <c r="F71" s="254">
        <v>199</v>
      </c>
      <c r="G71" s="254">
        <v>199</v>
      </c>
      <c r="H71" s="154"/>
      <c r="I71" s="137"/>
      <c r="J71" s="124" t="str">
        <f aca="true" t="shared" si="1" ref="J71:J83">A71</f>
        <v>NF1</v>
      </c>
    </row>
    <row r="72" spans="1:12" ht="13.5" thickBot="1">
      <c r="A72" s="151" t="s">
        <v>221</v>
      </c>
      <c r="B72" s="158"/>
      <c r="C72" s="236">
        <v>199</v>
      </c>
      <c r="D72" s="236">
        <v>199</v>
      </c>
      <c r="E72" s="236">
        <v>199</v>
      </c>
      <c r="F72" s="236">
        <v>199</v>
      </c>
      <c r="G72" s="236">
        <v>199</v>
      </c>
      <c r="H72" s="154"/>
      <c r="I72" s="137"/>
      <c r="J72" s="125" t="str">
        <f t="shared" si="1"/>
        <v>NF2</v>
      </c>
      <c r="L72">
        <f>SUM(L3:S69)</f>
        <v>0</v>
      </c>
    </row>
    <row r="73" spans="1:10" ht="12.75">
      <c r="A73" s="151" t="s">
        <v>222</v>
      </c>
      <c r="B73" s="158"/>
      <c r="C73" s="152">
        <v>199</v>
      </c>
      <c r="D73" s="152">
        <v>199</v>
      </c>
      <c r="E73" s="152">
        <v>199</v>
      </c>
      <c r="F73" s="152">
        <v>199</v>
      </c>
      <c r="G73" s="152">
        <v>199</v>
      </c>
      <c r="H73" s="154"/>
      <c r="I73" s="137"/>
      <c r="J73" s="134" t="str">
        <f t="shared" si="1"/>
        <v>NF3</v>
      </c>
    </row>
    <row r="74" spans="1:10" ht="13.5" thickBot="1">
      <c r="A74" s="151" t="s">
        <v>223</v>
      </c>
      <c r="B74" s="158"/>
      <c r="C74" s="152">
        <v>199</v>
      </c>
      <c r="D74" s="152">
        <v>199</v>
      </c>
      <c r="E74" s="152">
        <v>199</v>
      </c>
      <c r="F74" s="152">
        <v>199</v>
      </c>
      <c r="G74" s="152">
        <v>199</v>
      </c>
      <c r="H74" s="154"/>
      <c r="I74" s="137"/>
      <c r="J74" s="125" t="str">
        <f t="shared" si="1"/>
        <v>NF4</v>
      </c>
    </row>
    <row r="75" spans="1:10" ht="12.75">
      <c r="A75" s="151" t="s">
        <v>224</v>
      </c>
      <c r="B75" s="158"/>
      <c r="C75" s="152">
        <v>199</v>
      </c>
      <c r="D75" s="152">
        <v>199</v>
      </c>
      <c r="E75" s="152">
        <v>199</v>
      </c>
      <c r="F75" s="152">
        <v>199</v>
      </c>
      <c r="G75" s="152">
        <v>199</v>
      </c>
      <c r="H75" s="154"/>
      <c r="I75" s="137"/>
      <c r="J75" s="134" t="str">
        <f t="shared" si="1"/>
        <v>NF5</v>
      </c>
    </row>
    <row r="76" spans="1:10" ht="13.5" thickBot="1">
      <c r="A76" s="151" t="s">
        <v>225</v>
      </c>
      <c r="B76" s="158"/>
      <c r="C76" s="133">
        <v>199</v>
      </c>
      <c r="D76" s="133">
        <v>199</v>
      </c>
      <c r="E76" s="133">
        <v>199</v>
      </c>
      <c r="F76" s="133">
        <v>199</v>
      </c>
      <c r="G76" s="133">
        <v>199</v>
      </c>
      <c r="H76" s="154"/>
      <c r="I76" s="137"/>
      <c r="J76" s="125" t="str">
        <f t="shared" si="1"/>
        <v>NF6</v>
      </c>
    </row>
    <row r="77" spans="1:10" ht="12.75">
      <c r="A77" s="151" t="s">
        <v>226</v>
      </c>
      <c r="B77" s="159"/>
      <c r="C77" s="133">
        <v>199</v>
      </c>
      <c r="D77" s="133">
        <v>199</v>
      </c>
      <c r="E77" s="133">
        <v>199</v>
      </c>
      <c r="F77" s="133">
        <v>199</v>
      </c>
      <c r="G77" s="133">
        <v>199</v>
      </c>
      <c r="H77" s="156"/>
      <c r="I77" s="155"/>
      <c r="J77" s="134" t="str">
        <f t="shared" si="1"/>
        <v>NF7</v>
      </c>
    </row>
    <row r="78" spans="1:10" ht="13.5" thickBot="1">
      <c r="A78" s="174" t="s">
        <v>230</v>
      </c>
      <c r="B78" s="175"/>
      <c r="C78" s="176">
        <v>279</v>
      </c>
      <c r="D78" s="176">
        <v>279</v>
      </c>
      <c r="E78" s="176">
        <v>279</v>
      </c>
      <c r="F78" s="176">
        <v>279</v>
      </c>
      <c r="G78" s="176">
        <v>279</v>
      </c>
      <c r="H78" s="156"/>
      <c r="I78" s="155"/>
      <c r="J78" s="125" t="str">
        <f t="shared" si="1"/>
        <v>NF8</v>
      </c>
    </row>
    <row r="79" spans="1:10" ht="12.75">
      <c r="A79" s="174" t="s">
        <v>300</v>
      </c>
      <c r="B79" s="175"/>
      <c r="C79" s="176">
        <v>279</v>
      </c>
      <c r="D79" s="176">
        <v>279</v>
      </c>
      <c r="E79" s="176">
        <v>279</v>
      </c>
      <c r="F79" s="176">
        <v>279</v>
      </c>
      <c r="G79" s="176">
        <v>279</v>
      </c>
      <c r="H79" s="156"/>
      <c r="I79" s="155"/>
      <c r="J79" s="134" t="str">
        <f t="shared" si="1"/>
        <v>NF9</v>
      </c>
    </row>
    <row r="80" spans="1:10" ht="13.5" thickBot="1">
      <c r="A80" s="174" t="s">
        <v>301</v>
      </c>
      <c r="B80" s="175"/>
      <c r="C80" s="176">
        <v>299</v>
      </c>
      <c r="D80" s="176">
        <v>299</v>
      </c>
      <c r="E80" s="176">
        <v>299</v>
      </c>
      <c r="F80" s="176">
        <v>299</v>
      </c>
      <c r="G80" s="176">
        <v>299</v>
      </c>
      <c r="H80" s="156"/>
      <c r="I80" s="155"/>
      <c r="J80" s="125" t="str">
        <f t="shared" si="1"/>
        <v>NF10</v>
      </c>
    </row>
    <row r="81" spans="1:10" ht="13.5" thickBot="1">
      <c r="A81" s="174" t="s">
        <v>425</v>
      </c>
      <c r="B81" s="175"/>
      <c r="C81" s="176">
        <v>299</v>
      </c>
      <c r="D81" s="176">
        <v>299</v>
      </c>
      <c r="E81" s="176">
        <v>299</v>
      </c>
      <c r="F81" s="176">
        <v>299</v>
      </c>
      <c r="G81" s="176">
        <v>299</v>
      </c>
      <c r="H81" s="156"/>
      <c r="I81" s="155"/>
      <c r="J81" s="134" t="str">
        <f t="shared" si="1"/>
        <v>NF11</v>
      </c>
    </row>
    <row r="82" spans="1:10" ht="13.5" thickBot="1">
      <c r="A82" s="174" t="s">
        <v>585</v>
      </c>
      <c r="B82" s="175"/>
      <c r="C82" s="176">
        <v>399</v>
      </c>
      <c r="D82" s="176">
        <v>399</v>
      </c>
      <c r="E82" s="176">
        <v>399</v>
      </c>
      <c r="F82" s="176">
        <v>399</v>
      </c>
      <c r="G82" s="176">
        <v>399</v>
      </c>
      <c r="H82" s="156"/>
      <c r="I82" s="155"/>
      <c r="J82" s="134" t="str">
        <f t="shared" si="1"/>
        <v>NF12</v>
      </c>
    </row>
    <row r="83" spans="1:10" ht="12.75">
      <c r="A83" s="174" t="s">
        <v>586</v>
      </c>
      <c r="B83" s="175"/>
      <c r="C83" s="176">
        <v>399</v>
      </c>
      <c r="D83" s="176">
        <v>399</v>
      </c>
      <c r="E83" s="176">
        <v>399</v>
      </c>
      <c r="F83" s="176">
        <v>399</v>
      </c>
      <c r="G83" s="176">
        <v>399</v>
      </c>
      <c r="H83" s="156"/>
      <c r="I83" s="155"/>
      <c r="J83" s="134" t="str">
        <f t="shared" si="1"/>
        <v>NF13</v>
      </c>
    </row>
  </sheetData>
  <sheetProtection selectLockedCells="1" selectUnlockedCells="1"/>
  <mergeCells count="1">
    <mergeCell ref="A1:B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baloghtamas</dc:creator>
  <cp:keywords/>
  <dc:description/>
  <cp:lastModifiedBy>user</cp:lastModifiedBy>
  <cp:lastPrinted>2023-04-20T06:45:15Z</cp:lastPrinted>
  <dcterms:created xsi:type="dcterms:W3CDTF">2015-04-30T09:19:07Z</dcterms:created>
  <dcterms:modified xsi:type="dcterms:W3CDTF">2024-04-03T05:59:28Z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