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5200" windowHeight="5160" tabRatio="729" activeTab="0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'Árak'!$A$1:$J$58</definedName>
    <definedName name="_xlnm.Print_Area" localSheetId="0">'Étlap'!$A$1:$L$65</definedName>
    <definedName name="_xlnm.Print_Area" localSheetId="1">'Megrendelőlap'!$A$1:$N$65</definedName>
  </definedNames>
  <calcPr fullCalcOnLoad="1"/>
</workbook>
</file>

<file path=xl/sharedStrings.xml><?xml version="1.0" encoding="utf-8"?>
<sst xmlns="http://schemas.openxmlformats.org/spreadsheetml/2006/main" count="1099" uniqueCount="479">
  <si>
    <t>RE1</t>
  </si>
  <si>
    <t>Reggeli</t>
  </si>
  <si>
    <t xml:space="preserve">Ízes levél </t>
  </si>
  <si>
    <t xml:space="preserve">Diós kiskalács </t>
  </si>
  <si>
    <t xml:space="preserve">Káposztás pogácsa </t>
  </si>
  <si>
    <t>Cukros briós</t>
  </si>
  <si>
    <t xml:space="preserve">Szezámos-túrós pogácsa </t>
  </si>
  <si>
    <t>RE2</t>
  </si>
  <si>
    <t>Vaníliás-mazsolás párna</t>
  </si>
  <si>
    <t xml:space="preserve">Füstöltsajtos, mustáros, virslis croissant </t>
  </si>
  <si>
    <t>Meggyes párna</t>
  </si>
  <si>
    <t>A1</t>
  </si>
  <si>
    <t>Levesek</t>
  </si>
  <si>
    <t>Egres leves őszibarackkal  *</t>
  </si>
  <si>
    <t>A2</t>
  </si>
  <si>
    <t>Hideg, tejszínes málnakrémleves *</t>
  </si>
  <si>
    <t>A3</t>
  </si>
  <si>
    <t>Füstöltsajtos zellerkrémleves, pirított kenyérkockával *</t>
  </si>
  <si>
    <t>B</t>
  </si>
  <si>
    <t>Húsos levesek</t>
  </si>
  <si>
    <t xml:space="preserve">Szürkemarha gulyás leves, házi csipetkével </t>
  </si>
  <si>
    <t>Erdélyi raguleves (tejfölös, marhahúsos, zöldséges)</t>
  </si>
  <si>
    <t>C</t>
  </si>
  <si>
    <t>Kedvencek</t>
  </si>
  <si>
    <t xml:space="preserve">Húsos lasagne reszelt sajttal </t>
  </si>
  <si>
    <t xml:space="preserve">Csirkepörkölt, galuska </t>
  </si>
  <si>
    <t xml:space="preserve">Vadas pulykatokány, spagetti </t>
  </si>
  <si>
    <t xml:space="preserve">Aranygaluska vaníliaszósszal </t>
  </si>
  <si>
    <t>Tejfölös, házi rakott burgonya</t>
  </si>
  <si>
    <t>D</t>
  </si>
  <si>
    <t>Hidegkonyhai készitmények</t>
  </si>
  <si>
    <t>E</t>
  </si>
  <si>
    <t>Főzelékek és könnyű zöldségételek</t>
  </si>
  <si>
    <t>Spenótfőzelék</t>
  </si>
  <si>
    <t>Petrezselymes burgonyafőzelék</t>
  </si>
  <si>
    <t>Tejfölös vajbabfőzelék</t>
  </si>
  <si>
    <t>1. Csirkefasírt</t>
  </si>
  <si>
    <t xml:space="preserve">1. Grill csirkemell </t>
  </si>
  <si>
    <t xml:space="preserve">1. Párolt rizs, tartármártás * </t>
  </si>
  <si>
    <t>2. Sertéspörkölt</t>
  </si>
  <si>
    <t>2. Grillezett burgonya, fokhagymás tejföl *</t>
  </si>
  <si>
    <t>F</t>
  </si>
  <si>
    <t>Főzelékek</t>
  </si>
  <si>
    <t>Lencsefőzelék</t>
  </si>
  <si>
    <t>Zöldbabfőzelék</t>
  </si>
  <si>
    <t>Paradicsomos káposzta</t>
  </si>
  <si>
    <t>Babfőzelék</t>
  </si>
  <si>
    <t>Magyaros zöldborsófőzelék</t>
  </si>
  <si>
    <t xml:space="preserve">1. Sült virsli </t>
  </si>
  <si>
    <t xml:space="preserve">1. Marhapörkölt </t>
  </si>
  <si>
    <t xml:space="preserve">1. Vagdalt </t>
  </si>
  <si>
    <t xml:space="preserve">2. Kis bécsi szelet </t>
  </si>
  <si>
    <t xml:space="preserve">2. Rántott csirkemell </t>
  </si>
  <si>
    <t>G</t>
  </si>
  <si>
    <t>Tészták</t>
  </si>
  <si>
    <t>Császármorzsa baracklekvárral  *</t>
  </si>
  <si>
    <t>Extra vegyes palacsinta tál (mazsolás diókrémmel és fahéjas almával töltve) vaníliamártás *</t>
  </si>
  <si>
    <t>Krumplis tészta *</t>
  </si>
  <si>
    <t>Túrós, mazsolás rakott kifli *</t>
  </si>
  <si>
    <t>H1</t>
  </si>
  <si>
    <t>Húsos tészták</t>
  </si>
  <si>
    <t>Baconos, gombás bolognai spagetti, reszelt sajt</t>
  </si>
  <si>
    <t xml:space="preserve">Csirkemell csíkok fűszeres sajtkrémmártással, penne tésztával </t>
  </si>
  <si>
    <t xml:space="preserve">Carbonare spagetti (tejszín, sonka, reszelt sajt) </t>
  </si>
  <si>
    <t>H2</t>
  </si>
  <si>
    <t>Olasz tészták
(erdeti olasz tésztából, olasz recept alapján)</t>
  </si>
  <si>
    <t xml:space="preserve">Rigatoni Funghi Porcini di Pollo (olasz csőtészta tejszínes, vargánya gombás, csirkemelles raguval), parmezán sajt </t>
  </si>
  <si>
    <t xml:space="preserve">Spaghetti al Pomodoro con Proschiuto crudo (olasz spagetti, krémes paradicsommártással, pármai sonkával), reszelt parmezán sajt </t>
  </si>
  <si>
    <t>I</t>
  </si>
  <si>
    <t>Főétel</t>
  </si>
  <si>
    <t xml:space="preserve">Szezámmagos rántott sajt, párolt rizs, tartármártás * </t>
  </si>
  <si>
    <t>J</t>
  </si>
  <si>
    <t>Eredeti brassói aprópecsenye</t>
  </si>
  <si>
    <t>Manhattan-BigBurger (2 hamburgerhús, bacon, sajt, paradicsom, csemege uborka  és salátahagyma karikák, kétféle öntet: paradicsomos barbecue és pikáns, fűszeres majonéz, 2 hamburger zsömle)</t>
  </si>
  <si>
    <t>K</t>
  </si>
  <si>
    <t>Görög csirkefalatok (paradicsommal, uborkával, görögös fűszerezéssel)</t>
  </si>
  <si>
    <t>Sajttal, sonkával töltött rántott palacsinta</t>
  </si>
  <si>
    <t>Vörösboros marhapörkölt</t>
  </si>
  <si>
    <t xml:space="preserve">Kínai pulykamell csíkok (mézes, pikáns) </t>
  </si>
  <si>
    <t>1. Petrezselymes jázmin rizs</t>
  </si>
  <si>
    <t xml:space="preserve">1. Párolt rizs, tartármártás </t>
  </si>
  <si>
    <t>1. Tarhonya</t>
  </si>
  <si>
    <t xml:space="preserve">2. Juhtúrós sztrapacska </t>
  </si>
  <si>
    <t>2. Zöldséges sült tészta</t>
  </si>
  <si>
    <t>L</t>
  </si>
  <si>
    <t>Vegyes tál (rántott csirkemell, rántott sajt)</t>
  </si>
  <si>
    <t>Rántott csirkemell csíkok csípős bundában</t>
  </si>
  <si>
    <t>Ananásszal, sonkával töltött rántott pulykamell</t>
  </si>
  <si>
    <t>Rántott halszeletek</t>
  </si>
  <si>
    <t>1. Párolt rizs, tartármártás  *</t>
  </si>
  <si>
    <t>1. Zöldséges jázmin rizs</t>
  </si>
  <si>
    <t>1. Kukoricás rizs</t>
  </si>
  <si>
    <t xml:space="preserve">1. Burgonyapüré </t>
  </si>
  <si>
    <t>2. Burgonyapüré</t>
  </si>
  <si>
    <t>2. Párolt rizs, tartármártás *</t>
  </si>
  <si>
    <t>2. Francia burgonyapüré</t>
  </si>
  <si>
    <t>2. Jázmin rizs, tartármártás</t>
  </si>
  <si>
    <t>M</t>
  </si>
  <si>
    <t>Hidasi csirkemell (fűszeres roston sütve)</t>
  </si>
  <si>
    <t>Mátrai szelet (párizsi sertésszelet, tejföl, reszelt sajt)</t>
  </si>
  <si>
    <t>1. Héjában sült burgonya tzatzikivel</t>
  </si>
  <si>
    <t xml:space="preserve">1. Rizi-bizi </t>
  </si>
  <si>
    <t xml:space="preserve">2. Petrezselymes burgonya </t>
  </si>
  <si>
    <t>N</t>
  </si>
  <si>
    <t>Cordon-bleu (csirkemell sajttal, sonkával töltve), vajas burgonya</t>
  </si>
  <si>
    <t>Lilahagymás körözöttel töltött rántott sertésborda, falusi burgonya (tejfölös, füstölt szalonnás, hagymás)</t>
  </si>
  <si>
    <t>Vasi pecsenye (sertéskaraj fokhagymás tejben pácolva, párizsiasan kisütve), petrezselymes burgonya</t>
  </si>
  <si>
    <t>Sonkával, parmezán sajttal töltött rántott csirkemell, rizi-bizi</t>
  </si>
  <si>
    <t>O</t>
  </si>
  <si>
    <t>Ínyencségek 
Laci bácsitól</t>
  </si>
  <si>
    <t>Vargányagombás marhapörkölt</t>
  </si>
  <si>
    <t>Harcsa szeletek "Orly" módra</t>
  </si>
  <si>
    <t>Borókás szarvaspörkölt</t>
  </si>
  <si>
    <t>1. Galuska</t>
  </si>
  <si>
    <t>1. Petrezselymes burgonya</t>
  </si>
  <si>
    <t>1. Szarvacska tészta</t>
  </si>
  <si>
    <t>2. Tarhonya</t>
  </si>
  <si>
    <t>2. Juhtúrós sztrapacska</t>
  </si>
  <si>
    <t>O3</t>
  </si>
  <si>
    <t>Prémium ételek</t>
  </si>
  <si>
    <t xml:space="preserve">Borjúérmék vidékiesen (szalonnásan egyben sült borjúcomb) bakonyi mártással, tojásos tagliatellével </t>
  </si>
  <si>
    <t>PN</t>
  </si>
  <si>
    <t xml:space="preserve">Erőleves cérnametélttel, Lencsefőzelék, sült virsli </t>
  </si>
  <si>
    <t xml:space="preserve">Tavaszi zöldségleves, Paradicsomos káposzta, vagdalt </t>
  </si>
  <si>
    <t>Hagymaleves, Krumplis tészta</t>
  </si>
  <si>
    <t xml:space="preserve">Lebbencsleves, Magyaros zöldborsófőzelék, sertéspörkölt </t>
  </si>
  <si>
    <t>P</t>
  </si>
  <si>
    <t>Erőleves cérnametélttel, Lencsefőzelék, sült virsli</t>
  </si>
  <si>
    <t xml:space="preserve">Tejfölös bableves, Baconos, gombás bolognai spagetti, reszelt sajt </t>
  </si>
  <si>
    <t xml:space="preserve">Tavaszi zöldségleves, Hagymás aprópecsenye, rizi-bizi </t>
  </si>
  <si>
    <t xml:space="preserve">Lebbencsleves, Magyaros zöldborsófőzelék, sertéspörkölt  </t>
  </si>
  <si>
    <t>Q</t>
  </si>
  <si>
    <t>Májgaluskaleves, Petrezselymes burgonyafőzelék, roston pulykamellfalatok</t>
  </si>
  <si>
    <t>Fahéjas szilvaleves, Vadas pulykatokány, spagetti</t>
  </si>
  <si>
    <t xml:space="preserve">Zöldbableves, Ördöngős szárnyasmáj, kukoricás rizs </t>
  </si>
  <si>
    <t xml:space="preserve">Lebbencsleves, Tejfölös, házi rakott burgonya </t>
  </si>
  <si>
    <t>R</t>
  </si>
  <si>
    <t xml:space="preserve">Májgaluskaleves, Csirkepörkölt, galuska, Csalamádé </t>
  </si>
  <si>
    <t xml:space="preserve">Újházy jérceleves, Csirkemell csíkok fűszeres sajtkrémmártással, penne tésztával, Narancstorta </t>
  </si>
  <si>
    <t xml:space="preserve">Zöldbableves, Eredeti brassói aprópecsenye, Uborkasaláta </t>
  </si>
  <si>
    <t>Füstöltsajtos zellerkrémleves, Kínai pulykamell csíkok, zöldséges sült tészta, Almás rétes</t>
  </si>
  <si>
    <t>S</t>
  </si>
  <si>
    <t>Desszert</t>
  </si>
  <si>
    <t>Házi túrógombóc édes tejföllel</t>
  </si>
  <si>
    <t>Extra diós Gundel palacsinta (diós palacsintatésztában, főzött diókrémmel, forró rumos csokoládéval)</t>
  </si>
  <si>
    <t>T</t>
  </si>
  <si>
    <t>Sütemények</t>
  </si>
  <si>
    <t>Raffaello szelet</t>
  </si>
  <si>
    <t>Narancstorta</t>
  </si>
  <si>
    <t xml:space="preserve">Fehércsokis, áfonyás máktorta </t>
  </si>
  <si>
    <t>Almás rétes</t>
  </si>
  <si>
    <t>U</t>
  </si>
  <si>
    <t>Piskóta tekercs</t>
  </si>
  <si>
    <t xml:space="preserve">Kókuszgolyó </t>
  </si>
  <si>
    <t>Fatörzs</t>
  </si>
  <si>
    <t>Tiramisu szelet</t>
  </si>
  <si>
    <t>V</t>
  </si>
  <si>
    <t>Savanyúság</t>
  </si>
  <si>
    <t>Tejfölös uborkasaláta</t>
  </si>
  <si>
    <t>Csemege uborka</t>
  </si>
  <si>
    <t>Uborkasaláta</t>
  </si>
  <si>
    <t>W</t>
  </si>
  <si>
    <t>Csalamádé</t>
  </si>
  <si>
    <t>X</t>
  </si>
  <si>
    <t>Kenyér</t>
  </si>
  <si>
    <t>Kenyércipó</t>
  </si>
  <si>
    <t>Y1</t>
  </si>
  <si>
    <t>P1</t>
  </si>
  <si>
    <t>Leves</t>
  </si>
  <si>
    <t>Tárkonyos pulykaraguleves (paleo tejfölös)</t>
  </si>
  <si>
    <t>P2</t>
  </si>
  <si>
    <t>P3</t>
  </si>
  <si>
    <t>P4</t>
  </si>
  <si>
    <t>P5</t>
  </si>
  <si>
    <t>P6</t>
  </si>
  <si>
    <t>Z1</t>
  </si>
  <si>
    <t>Fitness és alakbarát</t>
  </si>
  <si>
    <t>Z2</t>
  </si>
  <si>
    <t>Friss saláták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</si>
  <si>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</si>
  <si>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</si>
  <si>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</si>
  <si>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</si>
  <si>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</si>
  <si>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</si>
  <si>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</si>
  <si>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</si>
  <si>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</si>
  <si>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</si>
  <si>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</si>
  <si>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</si>
  <si>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Tiszta Szívvel</t>
  </si>
  <si>
    <t>Z10</t>
  </si>
  <si>
    <t>Dia desszert</t>
  </si>
  <si>
    <t>Z11</t>
  </si>
  <si>
    <t>Ebéd</t>
  </si>
  <si>
    <t>Színes, baconos pulykanyárs,
wokban sült fűszeres zöldségek, burgonyapüré</t>
  </si>
  <si>
    <t>Őszibarackos, sajtos rakott csirkemell, párolt karotta, párolt rizs</t>
  </si>
  <si>
    <t>Sörös-mézes csirkemell, fűszervajas párolt zöldségek</t>
  </si>
  <si>
    <t>Uzsonna</t>
  </si>
  <si>
    <t>Csabai karaj tojás fehérje karikákkal, kígyóuborkával</t>
  </si>
  <si>
    <t>Paprikás szalámi margarinnal, puffasztott rizsszelettel</t>
  </si>
  <si>
    <t>Magyaros húspástétom puffasztott rizsszelettel</t>
  </si>
  <si>
    <t>Vacsora</t>
  </si>
  <si>
    <t>Zöldborsós-oreganós cottage cheese</t>
  </si>
  <si>
    <t>Dijoni mustáros-baconos cottage cheese</t>
  </si>
  <si>
    <t>Bébirépás-francia fűszerezésű cottage cheese</t>
  </si>
  <si>
    <t>Kefír két féle sajttal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</si>
  <si>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</si>
  <si>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</si>
  <si>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</si>
  <si>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</si>
  <si>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</si>
  <si>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</si>
  <si>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</si>
  <si>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</si>
  <si>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</si>
  <si>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</si>
  <si>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</si>
  <si>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</si>
  <si>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</si>
  <si>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</si>
  <si>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</si>
  <si>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</si>
  <si>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</si>
  <si>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</si>
  <si>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</si>
  <si>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</si>
  <si>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</si>
  <si>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</si>
  <si>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Nyugdíjas</t>
  </si>
  <si>
    <t xml:space="preserve">Menü </t>
  </si>
  <si>
    <t>Menü</t>
  </si>
  <si>
    <t>Extra menü</t>
  </si>
  <si>
    <t>Paleo leves</t>
  </si>
  <si>
    <t>Paleo főétel</t>
  </si>
  <si>
    <t>Paleo menü</t>
  </si>
  <si>
    <t>Paleo Dessert</t>
  </si>
  <si>
    <t>Office menü</t>
  </si>
  <si>
    <t>Dia Desszert</t>
  </si>
  <si>
    <t>SPEED FITT menü</t>
  </si>
  <si>
    <t>Név:</t>
  </si>
  <si>
    <t>Szállítási cím:</t>
  </si>
  <si>
    <t>Számlázási cím:</t>
  </si>
  <si>
    <t>Telefon:</t>
  </si>
  <si>
    <t>Mobiltelefon:</t>
  </si>
  <si>
    <t>Összeg:</t>
  </si>
  <si>
    <t>Kontakt</t>
  </si>
  <si>
    <t>Faxközpont:</t>
  </si>
  <si>
    <t>06 27 54-27-54</t>
  </si>
  <si>
    <t>Tel / Fax:</t>
  </si>
  <si>
    <t>06 1 460-3663</t>
  </si>
  <si>
    <t>Telenor:</t>
  </si>
  <si>
    <t>06 20 460-3663</t>
  </si>
  <si>
    <t>T-Mobile:</t>
  </si>
  <si>
    <t>06 30 460-3663</t>
  </si>
  <si>
    <t>Vodafone:</t>
  </si>
  <si>
    <t>06 70 360-2121</t>
  </si>
  <si>
    <t>Pn</t>
  </si>
  <si>
    <t>PN5</t>
  </si>
  <si>
    <t>Q5</t>
  </si>
  <si>
    <t>R5</t>
  </si>
  <si>
    <t>Z55</t>
  </si>
  <si>
    <t>Teleszelet</t>
  </si>
  <si>
    <t>Tejfölös bableves *</t>
  </si>
  <si>
    <t>Rántott gomba szezámmagos bundában</t>
  </si>
  <si>
    <t>Szezámmaggal szórt, fűszeres májpástétomos párna</t>
  </si>
  <si>
    <t>Hagymás aprópecsenye</t>
  </si>
  <si>
    <t>2. Vegyes köret</t>
  </si>
  <si>
    <t>1. Jázmin rizs</t>
  </si>
  <si>
    <t>2. Rizi-bizi</t>
  </si>
  <si>
    <t>Krémes puding szelet</t>
  </si>
  <si>
    <t>Rigó szelet</t>
  </si>
  <si>
    <t>Olasz spagetti csípős, gombás, paradicsomos raguval, grillezett csirkecsíkokkal</t>
  </si>
  <si>
    <t>Majorannás tejföllel sült csirkemell</t>
  </si>
  <si>
    <t>2. Sajtos burgonyapüré</t>
  </si>
  <si>
    <t>Újházi tyúkhúsleves</t>
  </si>
  <si>
    <t>P7</t>
  </si>
  <si>
    <t>P8</t>
  </si>
  <si>
    <t>Borókás szarvaspörkölt paleo galuskával</t>
  </si>
  <si>
    <t>Paleo húsos, gombás rakott karfiol (pulykahúsból) (TF)</t>
  </si>
  <si>
    <t>Lenmagos csirkemell roston sütve, friss kerti salátával (jégsaláta, uborka, retek, sárgarépa, retekcsíra, paprika)</t>
  </si>
  <si>
    <t>Túrós bukta</t>
  </si>
  <si>
    <t xml:space="preserve">Elzászi sajtleves (pórés, tejszínes), pir.kenyérkocka * </t>
  </si>
  <si>
    <t xml:space="preserve">Füstölt csülkös, kolbászos bableves, lilahagymás snidlinges tejföllel </t>
  </si>
  <si>
    <t>Rántott vegyes zöldségek (karfiol, gomba, brokkoli)</t>
  </si>
  <si>
    <t xml:space="preserve">Sült túrós derelye fahéjas tejfölmártással * </t>
  </si>
  <si>
    <t xml:space="preserve">Hortobágyi lángos (csirkemelles, paprikás tejfölös raguval), sok tejföllel </t>
  </si>
  <si>
    <t xml:space="preserve">Tejszínes, fokhagymás csirkeragu  makarónival, reszelt parmezán sajttal </t>
  </si>
  <si>
    <t xml:space="preserve">Olasz gnocchi krémes, tejszínes négysajtmártással, sonkával </t>
  </si>
  <si>
    <t xml:space="preserve">Palóc pecsenye (sertéskaraj szeletek fokhagymás, mustáros, májas, fűszeres raguval), galuska </t>
  </si>
  <si>
    <t xml:space="preserve">2. Rizi-bizi, snidlinges tejföl </t>
  </si>
  <si>
    <t>Csirkemell pirított gombával, baconnel, sajttal kemencében sütve</t>
  </si>
  <si>
    <t>1. Vegyes rizs görögösen (jázmin, barna és vadrizs, olívával fűszeresen összeforgatva)</t>
  </si>
  <si>
    <t>2. Tejszínes sült burgonya</t>
  </si>
  <si>
    <t>Kecskesajtos bundában sült pulykamell</t>
  </si>
  <si>
    <t>1. Vegyes köret</t>
  </si>
  <si>
    <t xml:space="preserve">Sertésszűz tejfölös juhtúrógaluskával, paprikás mártással és kolbászmorzsával </t>
  </si>
  <si>
    <t xml:space="preserve">Tejfölös bableves, Baconos, gombás bolognai spagetti, r. sajt </t>
  </si>
  <si>
    <t xml:space="preserve">Erőleves cérnametélttel, Görög csirkefalatok, petrezselymes jázmin rizs </t>
  </si>
  <si>
    <t xml:space="preserve">Pulykamellszeletek paleo tejszínes, dijoni mustáros, füstölt sonkás raguval, zöldséglepénnyel </t>
  </si>
  <si>
    <t>Olivabogyóval, koktélparadicsommal és fetasajttal grillezett pulykamell petrezselymes burgonyával</t>
  </si>
  <si>
    <r>
      <t>2. Rántott sajt</t>
    </r>
    <r>
      <rPr>
        <b/>
        <sz val="10"/>
        <rFont val="Arial"/>
        <family val="2"/>
      </rPr>
      <t xml:space="preserve"> *</t>
    </r>
  </si>
  <si>
    <t>Őszibarackos gyümölcsrizs</t>
  </si>
  <si>
    <t>Brokkolikrémleves paleosan pirított napgyöngyével</t>
  </si>
  <si>
    <t>Füstölt csülök cipóban sütve, tejszínes tormával, csemege uborkás mustármártással</t>
  </si>
  <si>
    <t>Sajttal, baconnel és gombával töltött rántott sertésszelet</t>
  </si>
  <si>
    <t xml:space="preserve">Olasz penne tészta serrano sonkával, paradicsommal, kapribogyóval kemencében sütve, ovolini sajttal </t>
  </si>
  <si>
    <t>1. Mini fasírt golyó</t>
  </si>
  <si>
    <t xml:space="preserve">2. Vegyes köret </t>
  </si>
  <si>
    <t>Részeges pulykamell lilahagymás-kolbászos pogácsával, vörösboros hagymalekvárral</t>
  </si>
  <si>
    <t xml:space="preserve">Retro tejbegríz csokiöntettel </t>
  </si>
  <si>
    <t xml:space="preserve">Riobamba csokigolyók (kakaós, tequilás desszert sűrű csokoládéöntettel) </t>
  </si>
  <si>
    <t>ZX</t>
  </si>
  <si>
    <t>Búzacsírás teljes kiörlésű cipó</t>
  </si>
  <si>
    <t>CC1</t>
  </si>
  <si>
    <t>Coca-Cola 0,33 l</t>
  </si>
  <si>
    <t>CC2</t>
  </si>
  <si>
    <t>Fanta narancs 0,33 l</t>
  </si>
  <si>
    <t>CC3</t>
  </si>
  <si>
    <t>CC4</t>
  </si>
  <si>
    <t>CC5</t>
  </si>
  <si>
    <t>Cappy narancs 100% 0,33 l</t>
  </si>
  <si>
    <t>CC6</t>
  </si>
  <si>
    <t>CC7</t>
  </si>
  <si>
    <r>
      <t xml:space="preserve">Fahéjas szilvaleves </t>
    </r>
    <r>
      <rPr>
        <b/>
        <sz val="10"/>
        <color indexed="17"/>
        <rFont val="Arial"/>
        <family val="2"/>
      </rPr>
      <t>*</t>
    </r>
  </si>
  <si>
    <t xml:space="preserve">Húsos kocsonya (szín hússal) </t>
  </si>
  <si>
    <t>1. Fűszeres sült burgonya, fokhagymás tejföl *</t>
  </si>
  <si>
    <t>Házi gulyásleves</t>
  </si>
  <si>
    <t>Erdélyi töltött káposzta</t>
  </si>
  <si>
    <t>Póréhagymás, karottás paleo pulykaragu roston sült brokkolihalommal, pirított tökmaggal</t>
  </si>
  <si>
    <t xml:space="preserve">Snidlinges pulykamell szeletek, paradicsomsaláta </t>
  </si>
  <si>
    <t xml:space="preserve">Mandulás sült harcsaszeletek, grillezett zellerbatonokkal </t>
  </si>
  <si>
    <t xml:space="preserve">Gombával sült csirkemell szeletek wokban sült zöldségkörettel (kínai kel, retek, uborka, pritaminpaprika, sárgarépa, lenmag)  </t>
  </si>
  <si>
    <t xml:space="preserve">Brokkolikrémleves paleosan pirított napgyöngyével, Erdélyi töltött káposzta </t>
  </si>
  <si>
    <t>12. hét</t>
  </si>
  <si>
    <t>03.20. Hétfő</t>
  </si>
  <si>
    <t>03.21. Kedd</t>
  </si>
  <si>
    <t>03.22. Szerda</t>
  </si>
  <si>
    <t>03.23. Csütörtök</t>
  </si>
  <si>
    <t>03.24. Péntek</t>
  </si>
  <si>
    <t>03.25. Szombat</t>
  </si>
  <si>
    <t>03.26. Vasárnap</t>
  </si>
  <si>
    <t>Coca-Cola light, édesítőszerekkel 0,33 l</t>
  </si>
  <si>
    <t>Coca-Cola zero, édesítőszerekkel 0,33 l</t>
  </si>
  <si>
    <t>Nestea citrom, cukorral és édesítőszerekkel 0,5 l</t>
  </si>
  <si>
    <t>Nestea őszibarack, cukorral és édesítőszerekkel 0,5 l</t>
  </si>
  <si>
    <t>Erőleves cérnametélttel</t>
  </si>
  <si>
    <t>Tavaszi zöldségleves *</t>
  </si>
  <si>
    <t>Lebbencsleves</t>
  </si>
  <si>
    <r>
      <t>Zöldbableves</t>
    </r>
    <r>
      <rPr>
        <b/>
        <sz val="10"/>
        <rFont val="Arial"/>
        <family val="2"/>
      </rPr>
      <t xml:space="preserve"> *</t>
    </r>
  </si>
  <si>
    <r>
      <t>Magyaros gombaleves</t>
    </r>
    <r>
      <rPr>
        <b/>
        <sz val="10"/>
        <rFont val="Arial"/>
        <family val="2"/>
      </rPr>
      <t xml:space="preserve"> *</t>
    </r>
  </si>
  <si>
    <t>Tojásleves *</t>
  </si>
  <si>
    <r>
      <t xml:space="preserve">Hagymaleves, pirított kenyérkockával </t>
    </r>
    <r>
      <rPr>
        <b/>
        <sz val="10"/>
        <rFont val="Arial"/>
        <family val="2"/>
      </rPr>
      <t>*</t>
    </r>
  </si>
  <si>
    <r>
      <t xml:space="preserve">Hideg tejszínes feketeszeder leves </t>
    </r>
    <r>
      <rPr>
        <b/>
        <sz val="10"/>
        <rFont val="Arial"/>
        <family val="2"/>
      </rPr>
      <t>*</t>
    </r>
  </si>
  <si>
    <t>Paradicsomleves mozzarella golyókkal *</t>
  </si>
  <si>
    <t>Újházy jérceleves (csirkemelles, zöldséges, gombás)</t>
  </si>
  <si>
    <t>Májgaluskaleves</t>
  </si>
  <si>
    <t>Natúr csirkemell csíkok franciasalátával (majonéz, burgonya, zöldborsó, sárgarépa, alma, uborka)</t>
  </si>
  <si>
    <t>Csabai töltött karaj, majonézes kukoricasaláta</t>
  </si>
  <si>
    <t>Waldorf-saláta (zeller, dió, alma, majonézzel, tojáscsíkkal) *</t>
  </si>
  <si>
    <t xml:space="preserve">Majonézes virslisaláta (burgonya, virsli, uborka, hagyma) </t>
  </si>
  <si>
    <t>Dupla tormás sonka franciasalátával</t>
  </si>
  <si>
    <t>1. Főtt tojás (2 db) *</t>
  </si>
  <si>
    <t>Sertéskaraj fűszeres, baconos raguval, lyoni hagymával</t>
  </si>
  <si>
    <t>2. Pirított hagymás burgonyapüré</t>
  </si>
  <si>
    <t>Baconos hátszíncsíkok jalapenos paradicsomsalsával (enyhén csípős), ínyenc sajt rizottóval (Gouda, Emmentáli, Cheddar, kecskesajt)</t>
  </si>
  <si>
    <t>Bőrös karajsült, sült alma, jázmin rizs</t>
  </si>
  <si>
    <t>Hideg, tejszínes málnakrémleves,  Cordon-bleu, vajas burgonya, Krémes</t>
  </si>
  <si>
    <t>Piros káposztával töltött paprika, édesítőszerekkel</t>
  </si>
  <si>
    <t>Cemegeuborka, édesítőszerekkel</t>
  </si>
  <si>
    <t>Vegyestál (almapaprika, csalamádé, csem.uborka, cseresznyepaprika), édesítőszerekkel</t>
  </si>
  <si>
    <t>Káposztasaláta, édesítőszerekkel</t>
  </si>
  <si>
    <t>Csípős vegyes vágott, édesítőszerekkel</t>
  </si>
  <si>
    <t>Tavaszi vegyes vágott, édesítőszerekkel</t>
  </si>
  <si>
    <t>Erdei gyümölcsleves paleosan édes sült habbal, édesítőszerekkel</t>
  </si>
  <si>
    <t>Vadas húsgombócok paleosan (sertéshúsból, sárgarépával gazdagon), édesítőszerekkel</t>
  </si>
  <si>
    <t>Egészben sült csirkemell szeletelve krémes almás tormával, édesítőszerekkel, korianderes friss saláta (paradicsom, uborka, póréhagyma, paprika, jégsaláta)</t>
  </si>
  <si>
    <t>Sokmagvas  paleo kókuszburokkal sült kemencés sertéskaraj, almaraguval, édesítőszerekkel</t>
  </si>
  <si>
    <t>Lángoló sült csirkemell (paleo tormás, chilis, mustáros) mandulás párolt káposztával, édesítőszerekkel</t>
  </si>
  <si>
    <t>Parmezános sóskafőzelék, édesítőszerekkel, grillezett csirkemell falatok (TF)</t>
  </si>
  <si>
    <t>Zöldfűszeres pácolt csirkemellcsíkok rántva paleo bundában, tojássalátával (paleo majonézes), édesítőszerekkel</t>
  </si>
  <si>
    <t>Mexikói csirkefalatok pirított zöldségekkel fűszeresen, paradicsomosan összeforgatva, édesítőszerekkel</t>
  </si>
  <si>
    <t>Színes fűszerkéregben sült csirkemell, ropogós salátával (kínai kel, sárgarépa, jégsaláta, uborka, pritaminpaprika, paradicsom, kakukkfüves, olívaolajos öntettel)</t>
  </si>
  <si>
    <t>Bolognai raguval töltött paleo palacsinta, édesítőszerekkel, parmezános totu tejföllel (TF)</t>
  </si>
  <si>
    <t>Fokhagymás sült csirkemell szeletek, pirított zöldségek (brokkoli, sárgarépa, zeller, kínai kel, pritaminpaprika), aszalt paradicsomos dresszing, édesítőszerekkel</t>
  </si>
  <si>
    <t>Fahéjban forgatott paleo túrógombóc édes tejföllel, édesítőszerekkel</t>
  </si>
  <si>
    <t>Roston sült sertésborda bársonyos, vörösboros-lilahagymás mártással, sült zöldségek (sárgarépa, sütőtök, cékla)</t>
  </si>
  <si>
    <t xml:space="preserve">Börzsönyi csirkemell gombával, hagymával sütve, édesburgonyás párolt zöldségekkel, petrezselymes dresszing, édesítőszerekkel </t>
  </si>
  <si>
    <t>Aszalt szilvás gesztenyével töltött paleo rántott pulykamell, színes grill zöldségek (sárgarépa, zeller, kaliforniai paprika, póréhagyma)</t>
  </si>
  <si>
    <t>Rántott csirkemell házi paleo morzsában salátával (jégsaláta, retek, cékla, sárgarépa, paprika, paradicsom), snidlinges paleo majonézzel, édesítőszerekkel</t>
  </si>
  <si>
    <t>Házi gulyásleves, Sokmagvas  paleo kókuszburokkal sült kemencés sertéskaraj, almaraguval, édesítőszerekkel</t>
  </si>
  <si>
    <t xml:space="preserve">Paleo csokikrémes-chia magos szelet, édesítőszerekkel </t>
  </si>
  <si>
    <t>Grillezett sovány sertésborda sült lyoni hagymával, floridai tojásos tésztasaláta (paradicsomos, tartáros, tojásos, jégsalátával összeforgatva)</t>
  </si>
  <si>
    <t>Hideg, tejszínes málnakrémleves, Sült pulykacomb, meggymártás, párolt rizs</t>
  </si>
  <si>
    <t>Rántott mozzarella mandulás bundában, párolt rizs, tartármártás *</t>
  </si>
  <si>
    <t>Csípős csirkemell csíkok roston, vajas párolt zöldköret</t>
  </si>
  <si>
    <t xml:space="preserve">Pulykás rakott kel </t>
  </si>
  <si>
    <t>Roppanós főtt virsli mustárral, édesítőszerekkel, paprikával</t>
  </si>
  <si>
    <t xml:space="preserve">Puffasztott rizsszelet sonkás tojáskrémmel, édesítőszerekkel </t>
  </si>
  <si>
    <t xml:space="preserve">Tojásos franciasaláta, édesítőszerekkel </t>
  </si>
  <si>
    <t>Diókrém, édesítőszerekkel, puffasztott rizsszelettel</t>
  </si>
  <si>
    <t xml:space="preserve">Áfonyás cottage cheese aszalt szilvával, édesítőszerekkel </t>
  </si>
  <si>
    <t>Natúr joghurt, édesítőszerekkel, vegyes magvakkal</t>
  </si>
  <si>
    <t>Almás joghurt aszalt vörösáfonyával, édesítőszerekkel</t>
  </si>
  <si>
    <t>Kókuszos joghurt, édesítőszerekkel, pirított mandulával</t>
  </si>
  <si>
    <t>Áfonyás barackos joghurt mazsolával, édesítőszerekkel</t>
  </si>
  <si>
    <t>Kávépuding, édesítőszerekkel</t>
  </si>
  <si>
    <t>Olívabogyós-uborkás cottage cheese, édesítőszerekkel</t>
  </si>
  <si>
    <t>Kefír, édesítőszerekkel, gyümölcsös búzapehellyel</t>
  </si>
  <si>
    <t>Kínai pulykamell csíkok, párolt zöldborsó</t>
  </si>
  <si>
    <t>Friss zöldségek feta kockákkal (paradicsom, paprika, uborka)</t>
  </si>
  <si>
    <t xml:space="preserve">Paradicsomos húsgombóc, édesítőszerekkel </t>
  </si>
  <si>
    <t>Grillezett sovány sertésborda sült lyoni hagymával, floridai tojásos tésztasaláta</t>
  </si>
  <si>
    <t>Lúdláb szelet, édesítőszerekkel</t>
  </si>
  <si>
    <t>Oroszkrém szelet, édesítőszerekkel</t>
  </si>
  <si>
    <t>Csokis ízű rizsdesszert, édesítőszerekkel</t>
  </si>
  <si>
    <t>Csokis ízű eckler fánk, édesítőszerekkel</t>
  </si>
  <si>
    <t>Túrógombóc, édesítőszerekkel</t>
  </si>
  <si>
    <t xml:space="preserve">Újházi tyúkhúsleves, Vadas húsgombócok paleosan, édesítőszerekkel </t>
  </si>
  <si>
    <t xml:space="preserve">Erdei gyümölcsleves paleosan édes sült habbal, édesítőszerekkel, Paleo húsos, gombás rakott karfiol (TF) </t>
  </si>
  <si>
    <t xml:space="preserve">Paleo almás krémeske, édesítőszerekkel </t>
  </si>
  <si>
    <t>Paleo kókuszos eprestorta, édesítőszerekkel</t>
  </si>
  <si>
    <t>Paleo almalekváros fahéjas muffin, édesítőszerekkel</t>
  </si>
  <si>
    <t>Paleo barackos torta, édesítőszerekkel</t>
  </si>
  <si>
    <t>1. Sertéspörkölt</t>
  </si>
  <si>
    <t>1. Rizi-bizi</t>
  </si>
  <si>
    <t>1. Hagymás tört burgonya</t>
  </si>
  <si>
    <t>Hétvezér tokány paleo módra (marha-, pulyka-, sertéscombból, gombás, paleo szalonnás) paleo galuskával, Paleo barackos torta édesítőszerekkel</t>
  </si>
  <si>
    <t>Hétvezér tokány paleo módra (marha-, pulyka-, sertéscombból, gombás, paleo szalonnás) paleo galuskával</t>
  </si>
  <si>
    <t>Roston csirkemell négysajtmártással, grill zöldséggel (bébirépa, ceruzabab, lilahagyma, gomba, paprika)</t>
  </si>
  <si>
    <t>Hawaii csirkemell saláta (jégsaláta, ananász, kukorica, tartár)</t>
  </si>
  <si>
    <t>Tonhalsaláta (jégsaláta, paradicsom, főtt tojás, olajos tonhal)</t>
  </si>
  <si>
    <t>Elzászi sajtleves, Hawaii csirkemell saláta</t>
  </si>
  <si>
    <t>Zöldbableves, Színes, baconos pulykanyárs, wokban sült fűszeres zöldségek, burgonyapüré</t>
  </si>
  <si>
    <t>Pulykás rakott kel</t>
  </si>
  <si>
    <t>Rakott sajtos penne (tejszínes, csirkés)</t>
  </si>
  <si>
    <t>Sült csirkemell csíkozva, párolt alma és körte, pirított dió</t>
  </si>
  <si>
    <t>1. Sonkás, baconos csőben sült karfiol</t>
  </si>
  <si>
    <t>2. Roston pulykamellfalatok</t>
  </si>
  <si>
    <t>2. Natúr csirkemell</t>
  </si>
  <si>
    <t>Húsos, rakott zöldbab</t>
  </si>
  <si>
    <t>Ördöngős szárnyasmáj (enyhén csípős), kukoricás rizs</t>
  </si>
  <si>
    <t>Sült hekk paprikás-fokhagymás lisztbe forgatva, tört burgonya</t>
  </si>
  <si>
    <t>Csirkemelles bácskai rizseshús</t>
  </si>
  <si>
    <t>1. Sárga rizs</t>
  </si>
  <si>
    <t>2. Görögsaláta pritaminpaprikával, feta sajttal</t>
  </si>
  <si>
    <t>2. Jázmin rizs, tzatziki</t>
  </si>
  <si>
    <t>Lenmagba forgatott csirkemelles ropogós, máltai saláta (paradicsom, olíva, uborka, lilahagyma, jégsaláta), balzsamecetes öntet</t>
  </si>
  <si>
    <t>Gyros fűszerezésű roston sült csirkemell, zöldsaláta (paradicsom, hagyma, uborka, káposzta)</t>
  </si>
  <si>
    <t>Citrusos hársmézben pácolt jércemell egészben sütve, joghurtos sajtmártással, roston zöldségekkel (kínai kel, pritaminpaprika, gomba, bébirépa, hagyma)</t>
  </si>
  <si>
    <t>Nyári csirkesaláta (sült csirkemell csíkozva mustáros öntettel, főtt tojással, zöldségekkel)</t>
  </si>
  <si>
    <t>Pulykamelles saláta (pritaminpaprika, uborka, paradicsom, jégsaláta, főtt tojás, bébikukorica, sajtkocka), sajtos-fokhagymás öntet</t>
  </si>
  <si>
    <t>Károlyi-saláta (pulykamell csíkok, főtt burgonya, csemege uborka, paradicsom, pritaminpaprika, tojás, majonézes öntet)</t>
  </si>
  <si>
    <t>Sült pulykacomb, meggymártás, párolt rizs</t>
  </si>
  <si>
    <t>Ananászos, füstöltsajtos rakott csirkemell, jázmin rizs</t>
  </si>
  <si>
    <t>Sült csirkecomb, kakukkfüves, vajas párolt zöldségek</t>
  </si>
  <si>
    <t>Uborkás joghurtban sült csirkemell, vegyes gombás jázmin rizs</t>
  </si>
  <si>
    <t>Hortobágyi húsos palacsinta</t>
  </si>
  <si>
    <t>Zöldfűszeres ricottával töltött csirkemell, joghurtos bulgursaláta (uborka, paradicsom, törökmogyoró)</t>
  </si>
  <si>
    <t>Kemencében sült pulykamell csíkozva, tejszínes mustármártás, fűszervajas párolt zöldségkeverék</t>
  </si>
  <si>
    <t>Kemencében sült ropogós sertéskaraj, mézes rebarbarás almaraguval, laskagombás bébirépával</t>
  </si>
  <si>
    <t>Tavaszi zöldségleves, Gyros fűszerezésű roston sült csirkemell, zöldsaláta</t>
  </si>
  <si>
    <t>Magyaros gombaleves, hortobágyi húsos palacsinta</t>
  </si>
  <si>
    <t>Csípős csirkemell csíkok roston, vajas párolt zöldköret (zöldbab, karfiol, sárgarépa, zöldborsó)</t>
  </si>
  <si>
    <t>Tojásos sóskafőzelék, édesítőszerekkel, pulykafasírt</t>
  </si>
  <si>
    <t>Zöldségekkel sült csirkemell kockák, tört burgonya</t>
  </si>
  <si>
    <t>Sonkás húspogácsák, párolt lilakáposzta, édesítőszerekkel</t>
  </si>
  <si>
    <t>Mazsolás pulykamell almás burgonyával, édesítőszerekkel</t>
  </si>
  <si>
    <t>Falafel (fűszeres csicseriborsófasírt), sajtos burgonyapüré</t>
  </si>
  <si>
    <t>Zöldborsófőzelék, sajtkrokett *</t>
  </si>
  <si>
    <t>Ricottával és parajjal töltött palacsinta fűszeres paradicsommártással, reszelt mozzarellával tálalva *</t>
  </si>
  <si>
    <t>Tojásos csőben sült karfiol reszelt sajttal *</t>
  </si>
  <si>
    <t>Zöldséges halpástétommal töltött tortilla tekercs, friss zöldség válogatással</t>
  </si>
  <si>
    <t>Paradicsomos húsgombóc (paradicsommártással, 3 gombóccal), édesítőszerekkel</t>
  </si>
  <si>
    <t>Hagymás tejfölben sült csirkemell szeletek, zöldséges jázmin rizs</t>
  </si>
  <si>
    <t>Bazsalikomos, fokhagymás halfilé, rizses zöldség</t>
  </si>
  <si>
    <t>Hawaii csirkemell (ananász karikával, sajttal sütve), vegyes saláta (jégsaláta, pritaminpaprika, paradicsom, kígyóuborka)</t>
  </si>
  <si>
    <t>Fűszerkéregben sült csirkemell ropogós tzatzikisalátával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</si>
</sst>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&quot; Ft&quot;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indexed="5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52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164" fontId="0" fillId="0" borderId="0" applyFill="0" applyBorder="0" applyAlignment="0" applyProtection="0"/>
    <xf numFmtId="0" fontId="57" fillId="41" borderId="7" applyNumberFormat="0" applyAlignment="0" applyProtection="0"/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13" applyNumberFormat="0" applyAlignment="0" applyProtection="0"/>
    <xf numFmtId="0" fontId="62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52" borderId="15" applyNumberFormat="0" applyAlignment="0" applyProtection="0"/>
    <xf numFmtId="0" fontId="15" fillId="39" borderId="16" applyNumberFormat="0" applyAlignment="0" applyProtection="0"/>
    <xf numFmtId="0" fontId="64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53" borderId="0" applyNumberFormat="0" applyBorder="0" applyAlignment="0" applyProtection="0"/>
    <xf numFmtId="0" fontId="66" fillId="54" borderId="0" applyNumberFormat="0" applyBorder="0" applyAlignment="0" applyProtection="0"/>
    <xf numFmtId="0" fontId="67" fillId="50" borderId="1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right"/>
    </xf>
    <xf numFmtId="1" fontId="20" fillId="0" borderId="21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2" fillId="30" borderId="22" xfId="0" applyFont="1" applyFill="1" applyBorder="1" applyAlignment="1" applyProtection="1">
      <alignment horizontal="center" vertical="center" wrapText="1"/>
      <protection locked="0"/>
    </xf>
    <xf numFmtId="0" fontId="22" fillId="30" borderId="23" xfId="0" applyFont="1" applyFill="1" applyBorder="1" applyAlignment="1">
      <alignment horizontal="left" vertical="center" wrapText="1"/>
    </xf>
    <xf numFmtId="0" fontId="22" fillId="30" borderId="24" xfId="0" applyFont="1" applyFill="1" applyBorder="1" applyAlignment="1" applyProtection="1">
      <alignment horizontal="center" vertical="center" wrapText="1"/>
      <protection locked="0"/>
    </xf>
    <xf numFmtId="0" fontId="22" fillId="55" borderId="22" xfId="0" applyFont="1" applyFill="1" applyBorder="1" applyAlignment="1" applyProtection="1">
      <alignment horizontal="center" vertical="center" wrapText="1"/>
      <protection locked="0"/>
    </xf>
    <xf numFmtId="0" fontId="22" fillId="55" borderId="25" xfId="0" applyFont="1" applyFill="1" applyBorder="1" applyAlignment="1" applyProtection="1">
      <alignment horizontal="left" vertical="center" wrapText="1"/>
      <protection locked="0"/>
    </xf>
    <xf numFmtId="0" fontId="22" fillId="55" borderId="24" xfId="0" applyFont="1" applyFill="1" applyBorder="1" applyAlignment="1" applyProtection="1">
      <alignment horizontal="center" vertical="center" wrapText="1"/>
      <protection locked="0"/>
    </xf>
    <xf numFmtId="0" fontId="22" fillId="55" borderId="23" xfId="0" applyFont="1" applyFill="1" applyBorder="1" applyAlignment="1" applyProtection="1">
      <alignment horizontal="left" vertical="center" wrapText="1"/>
      <protection locked="0"/>
    </xf>
    <xf numFmtId="0" fontId="22" fillId="37" borderId="24" xfId="0" applyFont="1" applyFill="1" applyBorder="1" applyAlignment="1" applyProtection="1">
      <alignment horizontal="center" vertical="center" wrapText="1"/>
      <protection locked="0"/>
    </xf>
    <xf numFmtId="0" fontId="22" fillId="37" borderId="23" xfId="0" applyFont="1" applyFill="1" applyBorder="1" applyAlignment="1" applyProtection="1">
      <alignment horizontal="left" vertical="center" wrapText="1"/>
      <protection locked="0"/>
    </xf>
    <xf numFmtId="0" fontId="22" fillId="34" borderId="24" xfId="0" applyFont="1" applyFill="1" applyBorder="1" applyAlignment="1" applyProtection="1">
      <alignment horizontal="center" vertical="center" wrapText="1"/>
      <protection locked="0"/>
    </xf>
    <xf numFmtId="0" fontId="22" fillId="34" borderId="23" xfId="0" applyFont="1" applyFill="1" applyBorder="1" applyAlignment="1" applyProtection="1">
      <alignment horizontal="left" vertical="center" wrapText="1"/>
      <protection locked="0"/>
    </xf>
    <xf numFmtId="0" fontId="22" fillId="36" borderId="26" xfId="0" applyFont="1" applyFill="1" applyBorder="1" applyAlignment="1" applyProtection="1">
      <alignment horizontal="center" vertical="center" wrapText="1"/>
      <protection locked="0"/>
    </xf>
    <xf numFmtId="0" fontId="22" fillId="36" borderId="27" xfId="0" applyFont="1" applyFill="1" applyBorder="1" applyAlignment="1" applyProtection="1">
      <alignment horizontal="center" vertical="center" wrapText="1"/>
      <protection locked="0"/>
    </xf>
    <xf numFmtId="0" fontId="22" fillId="36" borderId="22" xfId="0" applyFont="1" applyFill="1" applyBorder="1" applyAlignment="1" applyProtection="1">
      <alignment horizontal="center" vertical="center" wrapText="1"/>
      <protection locked="0"/>
    </xf>
    <xf numFmtId="0" fontId="22" fillId="34" borderId="26" xfId="0" applyFont="1" applyFill="1" applyBorder="1" applyAlignment="1" applyProtection="1">
      <alignment horizontal="center" vertical="center" wrapText="1"/>
      <protection locked="0"/>
    </xf>
    <xf numFmtId="0" fontId="22" fillId="34" borderId="27" xfId="0" applyFont="1" applyFill="1" applyBorder="1" applyAlignment="1" applyProtection="1">
      <alignment horizontal="center" vertical="center" wrapText="1"/>
      <protection locked="0"/>
    </xf>
    <xf numFmtId="0" fontId="22" fillId="34" borderId="22" xfId="0" applyFont="1" applyFill="1" applyBorder="1" applyAlignment="1" applyProtection="1">
      <alignment horizontal="center" vertical="center" wrapText="1"/>
      <protection locked="0"/>
    </xf>
    <xf numFmtId="0" fontId="22" fillId="56" borderId="26" xfId="0" applyFont="1" applyFill="1" applyBorder="1" applyAlignment="1" applyProtection="1">
      <alignment horizontal="center" vertical="center" wrapText="1"/>
      <protection locked="0"/>
    </xf>
    <xf numFmtId="0" fontId="22" fillId="56" borderId="27" xfId="0" applyFont="1" applyFill="1" applyBorder="1" applyAlignment="1" applyProtection="1">
      <alignment horizontal="center" vertical="center" wrapText="1"/>
      <protection locked="0"/>
    </xf>
    <xf numFmtId="0" fontId="22" fillId="56" borderId="22" xfId="0" applyFont="1" applyFill="1" applyBorder="1" applyAlignment="1" applyProtection="1">
      <alignment horizontal="center" vertical="center" wrapText="1"/>
      <protection locked="0"/>
    </xf>
    <xf numFmtId="0" fontId="26" fillId="57" borderId="28" xfId="0" applyFont="1" applyFill="1" applyBorder="1" applyAlignment="1" applyProtection="1">
      <alignment horizontal="center" vertical="center" wrapText="1"/>
      <protection locked="0"/>
    </xf>
    <xf numFmtId="0" fontId="26" fillId="57" borderId="23" xfId="0" applyFont="1" applyFill="1" applyBorder="1" applyAlignment="1" applyProtection="1">
      <alignment horizontal="left" vertical="center" wrapText="1"/>
      <protection locked="0"/>
    </xf>
    <xf numFmtId="0" fontId="26" fillId="33" borderId="29" xfId="94" applyFont="1" applyFill="1" applyBorder="1" applyAlignment="1">
      <alignment horizontal="center" vertical="center" wrapText="1"/>
      <protection/>
    </xf>
    <xf numFmtId="0" fontId="22" fillId="37" borderId="22" xfId="0" applyFont="1" applyFill="1" applyBorder="1" applyAlignment="1" applyProtection="1">
      <alignment horizontal="center" vertical="center" wrapText="1"/>
      <protection locked="0"/>
    </xf>
    <xf numFmtId="0" fontId="22" fillId="34" borderId="30" xfId="0" applyFont="1" applyFill="1" applyBorder="1" applyAlignment="1" applyProtection="1">
      <alignment horizontal="left" vertical="center" wrapText="1"/>
      <protection locked="0"/>
    </xf>
    <xf numFmtId="0" fontId="26" fillId="58" borderId="28" xfId="0" applyFont="1" applyFill="1" applyBorder="1" applyAlignment="1" applyProtection="1">
      <alignment horizontal="center" vertical="center" wrapText="1"/>
      <protection locked="0"/>
    </xf>
    <xf numFmtId="0" fontId="26" fillId="58" borderId="23" xfId="0" applyFont="1" applyFill="1" applyBorder="1" applyAlignment="1" applyProtection="1">
      <alignment horizontal="left" vertical="center" wrapText="1"/>
      <protection locked="0"/>
    </xf>
    <xf numFmtId="0" fontId="19" fillId="37" borderId="31" xfId="0" applyFont="1" applyFill="1" applyBorder="1" applyAlignment="1" applyProtection="1">
      <alignment horizontal="center" vertical="center" wrapText="1"/>
      <protection locked="0"/>
    </xf>
    <xf numFmtId="0" fontId="19" fillId="37" borderId="24" xfId="0" applyFont="1" applyFill="1" applyBorder="1" applyAlignment="1" applyProtection="1">
      <alignment horizontal="center" vertical="center" wrapText="1"/>
      <protection locked="0"/>
    </xf>
    <xf numFmtId="0" fontId="19" fillId="37" borderId="26" xfId="0" applyFont="1" applyFill="1" applyBorder="1" applyAlignment="1" applyProtection="1">
      <alignment horizontal="center" vertical="center" wrapText="1"/>
      <protection locked="0"/>
    </xf>
    <xf numFmtId="0" fontId="19" fillId="37" borderId="22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 wrapText="1"/>
      <protection locked="0"/>
    </xf>
    <xf numFmtId="0" fontId="19" fillId="33" borderId="24" xfId="0" applyFont="1" applyFill="1" applyBorder="1" applyAlignment="1" applyProtection="1">
      <alignment horizontal="center" vertical="center" wrapText="1"/>
      <protection locked="0"/>
    </xf>
    <xf numFmtId="0" fontId="19" fillId="59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0" fontId="26" fillId="35" borderId="32" xfId="0" applyFont="1" applyFill="1" applyBorder="1" applyAlignment="1" applyProtection="1">
      <alignment horizontal="center" vertical="center" wrapText="1"/>
      <protection locked="0"/>
    </xf>
    <xf numFmtId="0" fontId="26" fillId="35" borderId="33" xfId="0" applyFont="1" applyFill="1" applyBorder="1" applyAlignment="1" applyProtection="1">
      <alignment horizontal="right" wrapText="1"/>
      <protection locked="0"/>
    </xf>
    <xf numFmtId="0" fontId="26" fillId="35" borderId="34" xfId="0" applyFont="1" applyFill="1" applyBorder="1" applyAlignment="1" applyProtection="1">
      <alignment horizontal="center" vertical="center" wrapText="1"/>
      <protection locked="0"/>
    </xf>
    <xf numFmtId="1" fontId="26" fillId="35" borderId="33" xfId="0" applyNumberFormat="1" applyFont="1" applyFill="1" applyBorder="1" applyAlignment="1" applyProtection="1">
      <alignment horizontal="right" wrapText="1"/>
      <protection locked="0"/>
    </xf>
    <xf numFmtId="0" fontId="26" fillId="35" borderId="35" xfId="0" applyFont="1" applyFill="1" applyBorder="1" applyAlignment="1" applyProtection="1">
      <alignment vertical="center" wrapText="1"/>
      <protection locked="0"/>
    </xf>
    <xf numFmtId="0" fontId="26" fillId="35" borderId="36" xfId="0" applyFont="1" applyFill="1" applyBorder="1" applyAlignment="1" applyProtection="1">
      <alignment horizontal="right" wrapText="1"/>
      <protection locked="0"/>
    </xf>
    <xf numFmtId="0" fontId="26" fillId="35" borderId="37" xfId="0" applyFont="1" applyFill="1" applyBorder="1" applyAlignment="1" applyProtection="1">
      <alignment vertical="center" wrapText="1"/>
      <protection locked="0"/>
    </xf>
    <xf numFmtId="0" fontId="26" fillId="35" borderId="23" xfId="0" applyFont="1" applyFill="1" applyBorder="1" applyAlignment="1" applyProtection="1">
      <alignment horizontal="right" wrapText="1"/>
      <protection locked="0"/>
    </xf>
    <xf numFmtId="0" fontId="26" fillId="35" borderId="38" xfId="0" applyFont="1" applyFill="1" applyBorder="1" applyAlignment="1" applyProtection="1">
      <alignment vertical="center" wrapText="1"/>
      <protection locked="0"/>
    </xf>
    <xf numFmtId="0" fontId="26" fillId="35" borderId="39" xfId="0" applyFont="1" applyFill="1" applyBorder="1" applyAlignment="1" applyProtection="1">
      <alignment horizontal="right" wrapText="1"/>
      <protection locked="0"/>
    </xf>
    <xf numFmtId="0" fontId="19" fillId="0" borderId="19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40" xfId="9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37" xfId="96" applyFont="1" applyFill="1" applyBorder="1" applyAlignment="1" applyProtection="1">
      <alignment horizontal="center" vertical="center" wrapText="1"/>
      <protection locked="0"/>
    </xf>
    <xf numFmtId="0" fontId="28" fillId="0" borderId="35" xfId="96" applyFont="1" applyFill="1" applyBorder="1" applyAlignment="1" applyProtection="1">
      <alignment horizontal="center" vertical="center" wrapText="1"/>
      <protection locked="0"/>
    </xf>
    <xf numFmtId="0" fontId="14" fillId="0" borderId="41" xfId="96" applyFont="1" applyFill="1" applyBorder="1" applyAlignment="1" applyProtection="1">
      <alignment horizontal="center" vertical="center" wrapText="1"/>
      <protection/>
    </xf>
    <xf numFmtId="0" fontId="28" fillId="0" borderId="36" xfId="96" applyFont="1" applyFill="1" applyBorder="1" applyAlignment="1" applyProtection="1">
      <alignment horizontal="center" vertical="center" wrapText="1"/>
      <protection locked="0"/>
    </xf>
    <xf numFmtId="0" fontId="28" fillId="0" borderId="42" xfId="96" applyFont="1" applyFill="1" applyBorder="1" applyAlignment="1" applyProtection="1">
      <alignment horizontal="center" vertical="center" wrapText="1"/>
      <protection locked="0"/>
    </xf>
    <xf numFmtId="0" fontId="14" fillId="0" borderId="36" xfId="96" applyFont="1" applyFill="1" applyBorder="1" applyAlignment="1" applyProtection="1">
      <alignment horizontal="center" vertical="center" wrapText="1"/>
      <protection/>
    </xf>
    <xf numFmtId="0" fontId="14" fillId="40" borderId="43" xfId="96" applyFont="1" applyFill="1" applyBorder="1" applyAlignment="1" applyProtection="1">
      <alignment vertical="center"/>
      <protection locked="0"/>
    </xf>
    <xf numFmtId="0" fontId="14" fillId="40" borderId="0" xfId="96" applyFont="1" applyFill="1" applyBorder="1" applyAlignment="1" applyProtection="1">
      <alignment vertical="center"/>
      <protection locked="0"/>
    </xf>
    <xf numFmtId="0" fontId="14" fillId="40" borderId="44" xfId="96" applyFont="1" applyFill="1" applyBorder="1" applyAlignment="1" applyProtection="1">
      <alignment vertical="center"/>
      <protection locked="0"/>
    </xf>
    <xf numFmtId="0" fontId="14" fillId="40" borderId="45" xfId="96" applyFont="1" applyFill="1" applyBorder="1" applyAlignment="1" applyProtection="1">
      <alignment vertical="center"/>
      <protection locked="0"/>
    </xf>
    <xf numFmtId="0" fontId="19" fillId="0" borderId="24" xfId="96" applyFont="1" applyFill="1" applyBorder="1" applyAlignment="1" applyProtection="1">
      <alignment horizontal="left" vertical="center" wrapText="1"/>
      <protection/>
    </xf>
    <xf numFmtId="0" fontId="28" fillId="0" borderId="37" xfId="96" applyFont="1" applyFill="1" applyBorder="1" applyAlignment="1" applyProtection="1">
      <alignment horizontal="center" vertical="center" wrapText="1"/>
      <protection locked="0"/>
    </xf>
    <xf numFmtId="0" fontId="14" fillId="0" borderId="46" xfId="96" applyFont="1" applyFill="1" applyBorder="1" applyAlignment="1" applyProtection="1">
      <alignment horizontal="center" vertical="center" wrapText="1"/>
      <protection/>
    </xf>
    <xf numFmtId="0" fontId="28" fillId="0" borderId="23" xfId="96" applyFont="1" applyFill="1" applyBorder="1" applyAlignment="1" applyProtection="1">
      <alignment horizontal="center" vertical="center" wrapText="1"/>
      <protection locked="0"/>
    </xf>
    <xf numFmtId="0" fontId="28" fillId="0" borderId="47" xfId="96" applyFont="1" applyFill="1" applyBorder="1" applyAlignment="1" applyProtection="1">
      <alignment horizontal="center" vertical="center" wrapText="1"/>
      <protection locked="0"/>
    </xf>
    <xf numFmtId="0" fontId="14" fillId="0" borderId="23" xfId="96" applyFont="1" applyFill="1" applyBorder="1" applyAlignment="1" applyProtection="1">
      <alignment horizontal="center" vertical="center" wrapText="1"/>
      <protection/>
    </xf>
    <xf numFmtId="0" fontId="14" fillId="40" borderId="19" xfId="96" applyFont="1" applyFill="1" applyBorder="1" applyAlignment="1" applyProtection="1">
      <alignment vertical="center"/>
      <protection locked="0"/>
    </xf>
    <xf numFmtId="0" fontId="19" fillId="0" borderId="40" xfId="96" applyFont="1" applyFill="1" applyBorder="1" applyAlignment="1" applyProtection="1">
      <alignment horizontal="center" vertical="center" wrapText="1"/>
      <protection locked="0"/>
    </xf>
    <xf numFmtId="0" fontId="28" fillId="0" borderId="25" xfId="96" applyFont="1" applyFill="1" applyBorder="1" applyAlignment="1" applyProtection="1">
      <alignment horizontal="center" vertical="center" wrapText="1"/>
      <protection locked="0"/>
    </xf>
    <xf numFmtId="0" fontId="14" fillId="0" borderId="48" xfId="96" applyFont="1" applyFill="1" applyBorder="1" applyAlignment="1" applyProtection="1">
      <alignment horizontal="center" vertical="center" wrapText="1"/>
      <protection/>
    </xf>
    <xf numFmtId="0" fontId="14" fillId="0" borderId="25" xfId="96" applyFont="1" applyFill="1" applyBorder="1" applyAlignment="1" applyProtection="1">
      <alignment horizontal="center" vertical="center" wrapText="1"/>
      <protection/>
    </xf>
    <xf numFmtId="0" fontId="28" fillId="0" borderId="49" xfId="96" applyFont="1" applyFill="1" applyBorder="1" applyAlignment="1" applyProtection="1">
      <alignment horizontal="center" vertical="center" wrapText="1"/>
      <protection locked="0"/>
    </xf>
    <xf numFmtId="0" fontId="14" fillId="40" borderId="0" xfId="96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 locked="0"/>
    </xf>
    <xf numFmtId="0" fontId="19" fillId="0" borderId="37" xfId="96" applyFont="1" applyFill="1" applyBorder="1" applyAlignment="1" applyProtection="1">
      <alignment horizontal="left" vertical="center" wrapText="1"/>
      <protection/>
    </xf>
    <xf numFmtId="0" fontId="19" fillId="0" borderId="29" xfId="96" applyFont="1" applyFill="1" applyBorder="1" applyAlignment="1" applyProtection="1">
      <alignment horizontal="left" vertical="center" wrapText="1"/>
      <protection/>
    </xf>
    <xf numFmtId="0" fontId="28" fillId="0" borderId="23" xfId="96" applyFont="1" applyFill="1" applyBorder="1" applyAlignment="1" applyProtection="1">
      <alignment horizontal="center" vertical="center"/>
      <protection locked="0"/>
    </xf>
    <xf numFmtId="0" fontId="28" fillId="0" borderId="47" xfId="96" applyFont="1" applyFill="1" applyBorder="1" applyAlignment="1" applyProtection="1">
      <alignment horizontal="center" vertical="center"/>
      <protection locked="0"/>
    </xf>
    <xf numFmtId="0" fontId="28" fillId="60" borderId="23" xfId="9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9" fillId="0" borderId="22" xfId="96" applyFont="1" applyFill="1" applyBorder="1" applyAlignment="1" applyProtection="1">
      <alignment horizontal="center" vertical="center" wrapText="1"/>
      <protection locked="0"/>
    </xf>
    <xf numFmtId="0" fontId="19" fillId="0" borderId="24" xfId="96" applyFont="1" applyFill="1" applyBorder="1" applyAlignment="1" applyProtection="1">
      <alignment vertical="center" wrapText="1"/>
      <protection/>
    </xf>
    <xf numFmtId="0" fontId="29" fillId="0" borderId="29" xfId="96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29" fillId="0" borderId="50" xfId="96" applyFont="1" applyFill="1" applyBorder="1" applyAlignment="1" applyProtection="1">
      <alignment horizontal="center" vertical="center" wrapText="1"/>
      <protection/>
    </xf>
    <xf numFmtId="0" fontId="19" fillId="0" borderId="37" xfId="96" applyFont="1" applyFill="1" applyBorder="1" applyAlignment="1" applyProtection="1">
      <alignment horizontal="center" vertical="center"/>
      <protection locked="0"/>
    </xf>
    <xf numFmtId="0" fontId="19" fillId="0" borderId="51" xfId="96" applyFont="1" applyFill="1" applyBorder="1" applyAlignment="1" applyProtection="1">
      <alignment horizontal="center" vertical="center" wrapText="1"/>
      <protection locked="0"/>
    </xf>
    <xf numFmtId="0" fontId="19" fillId="0" borderId="28" xfId="96" applyFont="1" applyFill="1" applyBorder="1" applyAlignment="1" applyProtection="1">
      <alignment vertical="center" wrapText="1"/>
      <protection/>
    </xf>
    <xf numFmtId="0" fontId="19" fillId="0" borderId="51" xfId="96" applyFont="1" applyFill="1" applyBorder="1" applyAlignment="1" applyProtection="1">
      <alignment horizontal="center" vertical="center"/>
      <protection locked="0"/>
    </xf>
    <xf numFmtId="0" fontId="28" fillId="0" borderId="25" xfId="96" applyFont="1" applyFill="1" applyBorder="1" applyAlignment="1" applyProtection="1">
      <alignment horizontal="center" vertical="center"/>
      <protection locked="0"/>
    </xf>
    <xf numFmtId="0" fontId="28" fillId="0" borderId="49" xfId="96" applyFont="1" applyFill="1" applyBorder="1" applyAlignment="1" applyProtection="1">
      <alignment horizontal="center" vertical="center"/>
      <protection locked="0"/>
    </xf>
    <xf numFmtId="0" fontId="28" fillId="0" borderId="30" xfId="96" applyFont="1" applyFill="1" applyBorder="1" applyAlignment="1" applyProtection="1">
      <alignment horizontal="center" vertical="center" wrapText="1"/>
      <protection locked="0"/>
    </xf>
    <xf numFmtId="0" fontId="14" fillId="0" borderId="52" xfId="96" applyFont="1" applyFill="1" applyBorder="1" applyAlignment="1" applyProtection="1">
      <alignment horizontal="center" vertical="center" wrapText="1"/>
      <protection/>
    </xf>
    <xf numFmtId="0" fontId="28" fillId="0" borderId="30" xfId="96" applyFont="1" applyFill="1" applyBorder="1" applyAlignment="1" applyProtection="1">
      <alignment horizontal="center" vertical="center"/>
      <protection locked="0"/>
    </xf>
    <xf numFmtId="0" fontId="14" fillId="0" borderId="30" xfId="96" applyFont="1" applyFill="1" applyBorder="1" applyAlignment="1" applyProtection="1">
      <alignment horizontal="center" vertical="center" wrapText="1"/>
      <protection/>
    </xf>
    <xf numFmtId="0" fontId="28" fillId="0" borderId="53" xfId="96" applyFont="1" applyFill="1" applyBorder="1" applyAlignment="1" applyProtection="1">
      <alignment horizontal="center" vertical="center"/>
      <protection locked="0"/>
    </xf>
    <xf numFmtId="0" fontId="19" fillId="0" borderId="54" xfId="96" applyFont="1" applyFill="1" applyBorder="1" applyAlignment="1" applyProtection="1">
      <alignment horizontal="center" vertical="center" wrapText="1"/>
      <protection locked="0"/>
    </xf>
    <xf numFmtId="0" fontId="14" fillId="40" borderId="55" xfId="96" applyFont="1" applyFill="1" applyBorder="1" applyAlignment="1" applyProtection="1">
      <alignment vertical="center"/>
      <protection locked="0"/>
    </xf>
    <xf numFmtId="0" fontId="19" fillId="0" borderId="50" xfId="96" applyFont="1" applyFill="1" applyBorder="1" applyAlignment="1" applyProtection="1">
      <alignment horizontal="center" vertical="center" wrapText="1"/>
      <protection locked="0"/>
    </xf>
    <xf numFmtId="0" fontId="19" fillId="0" borderId="50" xfId="96" applyFont="1" applyFill="1" applyBorder="1" applyAlignment="1" applyProtection="1">
      <alignment horizontal="left" vertical="center" wrapText="1"/>
      <protection/>
    </xf>
    <xf numFmtId="0" fontId="31" fillId="0" borderId="56" xfId="96" applyFont="1" applyFill="1" applyBorder="1" applyAlignment="1">
      <alignment horizontal="center" vertical="center" wrapText="1"/>
      <protection/>
    </xf>
    <xf numFmtId="0" fontId="28" fillId="0" borderId="57" xfId="96" applyFont="1" applyFill="1" applyBorder="1" applyAlignment="1" applyProtection="1">
      <alignment horizontal="center" vertical="center" wrapText="1"/>
      <protection locked="0"/>
    </xf>
    <xf numFmtId="0" fontId="28" fillId="0" borderId="53" xfId="96" applyFont="1" applyFill="1" applyBorder="1" applyAlignment="1" applyProtection="1">
      <alignment horizontal="center" vertical="center" wrapText="1"/>
      <protection locked="0"/>
    </xf>
    <xf numFmtId="0" fontId="32" fillId="0" borderId="53" xfId="96" applyFont="1" applyFill="1" applyBorder="1" applyAlignment="1" applyProtection="1">
      <alignment horizontal="center" vertical="center"/>
      <protection locked="0"/>
    </xf>
    <xf numFmtId="0" fontId="14" fillId="0" borderId="52" xfId="96" applyFont="1" applyFill="1" applyBorder="1" applyAlignment="1" applyProtection="1">
      <alignment horizontal="center" vertical="center"/>
      <protection locked="0"/>
    </xf>
    <xf numFmtId="0" fontId="32" fillId="0" borderId="30" xfId="96" applyFont="1" applyFill="1" applyBorder="1" applyAlignment="1" applyProtection="1">
      <alignment horizontal="center" vertical="center"/>
      <protection locked="0"/>
    </xf>
    <xf numFmtId="0" fontId="14" fillId="0" borderId="45" xfId="96" applyFont="1" applyFill="1" applyBorder="1" applyAlignment="1" applyProtection="1">
      <alignment horizontal="center" vertical="center"/>
      <protection locked="0"/>
    </xf>
    <xf numFmtId="0" fontId="19" fillId="0" borderId="58" xfId="0" applyFont="1" applyFill="1" applyBorder="1" applyAlignment="1">
      <alignment horizontal="center" vertical="center"/>
    </xf>
    <xf numFmtId="0" fontId="28" fillId="0" borderId="59" xfId="96" applyFont="1" applyFill="1" applyBorder="1" applyAlignment="1" applyProtection="1">
      <alignment horizontal="center" vertical="center" wrapText="1"/>
      <protection locked="0"/>
    </xf>
    <xf numFmtId="0" fontId="14" fillId="0" borderId="60" xfId="0" applyFont="1" applyFill="1" applyBorder="1" applyAlignment="1">
      <alignment horizontal="center" vertical="center"/>
    </xf>
    <xf numFmtId="0" fontId="28" fillId="0" borderId="21" xfId="96" applyFont="1" applyFill="1" applyBorder="1" applyAlignment="1" applyProtection="1">
      <alignment horizontal="center" vertical="center" wrapText="1"/>
      <protection locked="0"/>
    </xf>
    <xf numFmtId="0" fontId="28" fillId="0" borderId="21" xfId="96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>
      <alignment horizontal="center" vertical="center"/>
    </xf>
    <xf numFmtId="0" fontId="19" fillId="40" borderId="53" xfId="96" applyFont="1" applyFill="1" applyBorder="1" applyAlignment="1" applyProtection="1">
      <alignment vertical="center"/>
      <protection locked="0"/>
    </xf>
    <xf numFmtId="0" fontId="14" fillId="40" borderId="30" xfId="0" applyFont="1" applyFill="1" applyBorder="1" applyAlignment="1">
      <alignment horizontal="center" vertical="center"/>
    </xf>
    <xf numFmtId="0" fontId="14" fillId="40" borderId="30" xfId="96" applyFont="1" applyFill="1" applyBorder="1" applyAlignment="1" applyProtection="1">
      <alignment vertical="center"/>
      <protection locked="0"/>
    </xf>
    <xf numFmtId="0" fontId="14" fillId="40" borderId="61" xfId="96" applyFont="1" applyFill="1" applyBorder="1" applyAlignment="1" applyProtection="1">
      <alignment vertical="center"/>
      <protection locked="0"/>
    </xf>
    <xf numFmtId="0" fontId="14" fillId="0" borderId="0" xfId="96" applyFont="1" applyFill="1" applyProtection="1">
      <alignment/>
      <protection locked="0"/>
    </xf>
    <xf numFmtId="0" fontId="0" fillId="0" borderId="0" xfId="96">
      <alignment/>
      <protection/>
    </xf>
    <xf numFmtId="0" fontId="19" fillId="0" borderId="0" xfId="96" applyFont="1" applyFill="1" applyBorder="1" applyAlignment="1" applyProtection="1">
      <alignment horizontal="center" vertical="center"/>
      <protection locked="0"/>
    </xf>
    <xf numFmtId="0" fontId="35" fillId="0" borderId="0" xfId="96" applyFont="1" applyFill="1" applyAlignment="1">
      <alignment horizontal="center" vertical="center"/>
      <protection/>
    </xf>
    <xf numFmtId="0" fontId="38" fillId="0" borderId="0" xfId="96" applyFont="1" applyFill="1" applyAlignment="1">
      <alignment horizontal="center"/>
      <protection/>
    </xf>
    <xf numFmtId="0" fontId="14" fillId="0" borderId="0" xfId="96" applyFont="1" applyFill="1">
      <alignment/>
      <protection/>
    </xf>
    <xf numFmtId="0" fontId="40" fillId="0" borderId="0" xfId="96" applyFont="1" applyFill="1" applyBorder="1" applyAlignment="1">
      <alignment/>
      <protection/>
    </xf>
    <xf numFmtId="0" fontId="33" fillId="0" borderId="0" xfId="96" applyFont="1" applyFill="1" applyBorder="1">
      <alignment/>
      <protection/>
    </xf>
    <xf numFmtId="0" fontId="14" fillId="0" borderId="0" xfId="96" applyFont="1" applyFill="1" applyBorder="1">
      <alignment/>
      <protection/>
    </xf>
    <xf numFmtId="0" fontId="33" fillId="0" borderId="0" xfId="96" applyFont="1" applyFill="1" applyBorder="1" applyAlignment="1">
      <alignment/>
      <protection/>
    </xf>
    <xf numFmtId="0" fontId="14" fillId="0" borderId="0" xfId="96" applyFont="1" applyFill="1" applyBorder="1" applyProtection="1">
      <alignment/>
      <protection locked="0"/>
    </xf>
    <xf numFmtId="0" fontId="34" fillId="0" borderId="0" xfId="96" applyFont="1" applyFill="1" applyBorder="1" applyAlignment="1">
      <alignment/>
      <protection/>
    </xf>
    <xf numFmtId="0" fontId="34" fillId="0" borderId="0" xfId="96" applyFont="1" applyFill="1" applyBorder="1">
      <alignment/>
      <protection/>
    </xf>
    <xf numFmtId="0" fontId="19" fillId="0" borderId="0" xfId="96" applyFont="1" applyFill="1" applyAlignment="1">
      <alignment vertical="center"/>
      <protection/>
    </xf>
    <xf numFmtId="0" fontId="41" fillId="0" borderId="0" xfId="0" applyFont="1" applyFill="1" applyAlignment="1" applyProtection="1">
      <alignment/>
      <protection locked="0"/>
    </xf>
    <xf numFmtId="0" fontId="19" fillId="0" borderId="0" xfId="96" applyFont="1" applyFill="1" applyBorder="1" applyAlignment="1">
      <alignment horizontal="center" vertical="center"/>
      <protection/>
    </xf>
    <xf numFmtId="0" fontId="34" fillId="0" borderId="0" xfId="96" applyFont="1" applyFill="1" applyBorder="1" applyAlignment="1">
      <alignment horizontal="right"/>
      <protection/>
    </xf>
    <xf numFmtId="0" fontId="2" fillId="0" borderId="0" xfId="68" applyNumberFormat="1" applyFont="1" applyFill="1" applyBorder="1" applyAlignment="1" applyProtection="1">
      <alignment/>
      <protection locked="0"/>
    </xf>
    <xf numFmtId="0" fontId="41" fillId="0" borderId="0" xfId="96" applyFont="1" applyFill="1" applyProtection="1">
      <alignment/>
      <protection locked="0"/>
    </xf>
    <xf numFmtId="0" fontId="18" fillId="0" borderId="0" xfId="68" applyNumberFormat="1" applyFont="1" applyFill="1" applyBorder="1" applyAlignment="1" applyProtection="1">
      <alignment wrapText="1"/>
      <protection locked="0"/>
    </xf>
    <xf numFmtId="0" fontId="18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0" xfId="68" applyNumberFormat="1" applyFont="1" applyFill="1" applyBorder="1" applyAlignment="1" applyProtection="1">
      <alignment/>
      <protection locked="0"/>
    </xf>
    <xf numFmtId="0" fontId="18" fillId="0" borderId="0" xfId="68" applyNumberFormat="1" applyFont="1" applyFill="1" applyBorder="1" applyAlignment="1" applyProtection="1">
      <alignment horizontal="right" vertical="center"/>
      <protection locked="0"/>
    </xf>
    <xf numFmtId="0" fontId="22" fillId="61" borderId="0" xfId="96" applyFont="1" applyFill="1" applyBorder="1" applyAlignment="1" applyProtection="1">
      <alignment horizontal="center" vertical="center" wrapText="1"/>
      <protection locked="0"/>
    </xf>
    <xf numFmtId="0" fontId="2" fillId="61" borderId="0" xfId="68" applyNumberFormat="1" applyFont="1" applyFill="1" applyBorder="1" applyAlignment="1" applyProtection="1">
      <alignment wrapText="1"/>
      <protection locked="0"/>
    </xf>
    <xf numFmtId="0" fontId="2" fillId="61" borderId="0" xfId="68" applyNumberFormat="1" applyFont="1" applyFill="1" applyBorder="1" applyAlignment="1" applyProtection="1">
      <alignment horizontal="center" vertical="center"/>
      <protection locked="0"/>
    </xf>
    <xf numFmtId="0" fontId="2" fillId="61" borderId="0" xfId="68" applyNumberFormat="1" applyFont="1" applyFill="1" applyBorder="1" applyAlignment="1" applyProtection="1">
      <alignment/>
      <protection locked="0"/>
    </xf>
    <xf numFmtId="0" fontId="3" fillId="0" borderId="0" xfId="68" applyNumberFormat="1" applyFill="1" applyBorder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22" fillId="61" borderId="0" xfId="96" applyFont="1" applyFill="1" applyBorder="1" applyAlignment="1" applyProtection="1">
      <alignment horizontal="center" vertical="center"/>
      <protection locked="0"/>
    </xf>
    <xf numFmtId="0" fontId="42" fillId="61" borderId="0" xfId="96" applyFont="1" applyFill="1" applyBorder="1" applyProtection="1">
      <alignment/>
      <protection locked="0"/>
    </xf>
    <xf numFmtId="0" fontId="22" fillId="0" borderId="0" xfId="96" applyFont="1" applyFill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/>
      <protection locked="0"/>
    </xf>
    <xf numFmtId="0" fontId="19" fillId="0" borderId="0" xfId="96" applyFont="1" applyFill="1" applyAlignment="1" applyProtection="1">
      <alignment horizontal="center" vertical="center"/>
      <protection locked="0"/>
    </xf>
    <xf numFmtId="0" fontId="43" fillId="0" borderId="0" xfId="96" applyFont="1" applyFill="1" applyProtection="1">
      <alignment/>
      <protection locked="0"/>
    </xf>
    <xf numFmtId="0" fontId="44" fillId="0" borderId="0" xfId="96" applyFont="1" applyFill="1" applyAlignment="1" applyProtection="1">
      <alignment horizontal="center" vertical="center"/>
      <protection locked="0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65" xfId="0" applyFont="1" applyFill="1" applyBorder="1" applyAlignment="1">
      <alignment horizontal="center" vertical="center" wrapText="1"/>
    </xf>
    <xf numFmtId="0" fontId="14" fillId="59" borderId="63" xfId="0" applyFont="1" applyFill="1" applyBorder="1" applyAlignment="1">
      <alignment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6" fillId="0" borderId="0" xfId="0" applyFont="1" applyAlignment="1">
      <alignment/>
    </xf>
    <xf numFmtId="0" fontId="14" fillId="59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71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22" fillId="36" borderId="30" xfId="0" applyFont="1" applyFill="1" applyBorder="1" applyAlignment="1" applyProtection="1">
      <alignment horizontal="left" vertical="center" wrapText="1"/>
      <protection locked="0"/>
    </xf>
    <xf numFmtId="0" fontId="22" fillId="36" borderId="0" xfId="0" applyFont="1" applyFill="1" applyBorder="1" applyAlignment="1" applyProtection="1">
      <alignment horizontal="left" vertical="center" wrapText="1"/>
      <protection locked="0"/>
    </xf>
    <xf numFmtId="0" fontId="22" fillId="36" borderId="25" xfId="0" applyFont="1" applyFill="1" applyBorder="1" applyAlignment="1" applyProtection="1">
      <alignment horizontal="left" vertical="center" wrapText="1"/>
      <protection locked="0"/>
    </xf>
    <xf numFmtId="0" fontId="22" fillId="34" borderId="0" xfId="0" applyFont="1" applyFill="1" applyBorder="1" applyAlignment="1" applyProtection="1">
      <alignment horizontal="left" vertical="center" wrapText="1"/>
      <protection locked="0"/>
    </xf>
    <xf numFmtId="0" fontId="22" fillId="34" borderId="25" xfId="0" applyFont="1" applyFill="1" applyBorder="1" applyAlignment="1" applyProtection="1">
      <alignment horizontal="left" vertical="center" wrapText="1"/>
      <protection locked="0"/>
    </xf>
    <xf numFmtId="0" fontId="22" fillId="56" borderId="30" xfId="0" applyFont="1" applyFill="1" applyBorder="1" applyAlignment="1" applyProtection="1">
      <alignment horizontal="left" vertical="center" wrapText="1"/>
      <protection locked="0"/>
    </xf>
    <xf numFmtId="0" fontId="22" fillId="56" borderId="0" xfId="0" applyFont="1" applyFill="1" applyBorder="1" applyAlignment="1" applyProtection="1">
      <alignment horizontal="left" vertical="center" wrapText="1"/>
      <protection locked="0"/>
    </xf>
    <xf numFmtId="0" fontId="22" fillId="56" borderId="25" xfId="0" applyFont="1" applyFill="1" applyBorder="1" applyAlignment="1" applyProtection="1">
      <alignment horizontal="left" vertical="center" wrapText="1"/>
      <protection locked="0"/>
    </xf>
    <xf numFmtId="0" fontId="19" fillId="36" borderId="36" xfId="0" applyFont="1" applyFill="1" applyBorder="1" applyAlignment="1" applyProtection="1">
      <alignment horizontal="left" vertical="center" wrapText="1"/>
      <protection locked="0"/>
    </xf>
    <xf numFmtId="0" fontId="19" fillId="36" borderId="23" xfId="0" applyFont="1" applyFill="1" applyBorder="1" applyAlignment="1" applyProtection="1">
      <alignment horizontal="left" vertical="center" wrapText="1"/>
      <protection locked="0"/>
    </xf>
    <xf numFmtId="0" fontId="19" fillId="36" borderId="30" xfId="0" applyFont="1" applyFill="1" applyBorder="1" applyAlignment="1" applyProtection="1">
      <alignment horizontal="left" vertical="center" wrapText="1"/>
      <protection locked="0"/>
    </xf>
    <xf numFmtId="0" fontId="19" fillId="36" borderId="25" xfId="0" applyFont="1" applyFill="1" applyBorder="1" applyAlignment="1" applyProtection="1">
      <alignment horizontal="left" vertical="center" wrapText="1"/>
      <protection locked="0"/>
    </xf>
    <xf numFmtId="0" fontId="23" fillId="0" borderId="73" xfId="0" applyFont="1" applyFill="1" applyBorder="1" applyAlignment="1">
      <alignment vertical="center" wrapText="1"/>
    </xf>
    <xf numFmtId="0" fontId="23" fillId="0" borderId="73" xfId="0" applyFont="1" applyFill="1" applyBorder="1" applyAlignment="1">
      <alignment horizontal="right" wrapText="1"/>
    </xf>
    <xf numFmtId="0" fontId="23" fillId="0" borderId="73" xfId="0" applyFont="1" applyFill="1" applyBorder="1" applyAlignment="1">
      <alignment horizontal="left" vertical="center" wrapText="1"/>
    </xf>
    <xf numFmtId="1" fontId="23" fillId="0" borderId="73" xfId="0" applyNumberFormat="1" applyFont="1" applyFill="1" applyBorder="1" applyAlignment="1">
      <alignment horizontal="right" wrapText="1"/>
    </xf>
    <xf numFmtId="0" fontId="23" fillId="0" borderId="73" xfId="0" applyFont="1" applyFill="1" applyBorder="1" applyAlignment="1">
      <alignment wrapText="1"/>
    </xf>
    <xf numFmtId="0" fontId="23" fillId="0" borderId="73" xfId="0" applyFont="1" applyFill="1" applyBorder="1" applyAlignment="1">
      <alignment horizontal="left" vertical="top" wrapText="1"/>
    </xf>
    <xf numFmtId="0" fontId="23" fillId="0" borderId="74" xfId="0" applyFont="1" applyFill="1" applyBorder="1" applyAlignment="1">
      <alignment vertical="center" wrapText="1"/>
    </xf>
    <xf numFmtId="0" fontId="23" fillId="0" borderId="75" xfId="0" applyFont="1" applyFill="1" applyBorder="1" applyAlignment="1">
      <alignment horizontal="right" wrapText="1"/>
    </xf>
    <xf numFmtId="0" fontId="23" fillId="0" borderId="75" xfId="0" applyFont="1" applyFill="1" applyBorder="1" applyAlignment="1">
      <alignment horizontal="left" vertical="center" wrapText="1"/>
    </xf>
    <xf numFmtId="1" fontId="23" fillId="0" borderId="75" xfId="0" applyNumberFormat="1" applyFont="1" applyFill="1" applyBorder="1" applyAlignment="1">
      <alignment horizontal="right" wrapText="1"/>
    </xf>
    <xf numFmtId="1" fontId="23" fillId="0" borderId="76" xfId="0" applyNumberFormat="1" applyFont="1" applyFill="1" applyBorder="1" applyAlignment="1">
      <alignment horizontal="right" wrapText="1"/>
    </xf>
    <xf numFmtId="0" fontId="23" fillId="0" borderId="77" xfId="0" applyFont="1" applyFill="1" applyBorder="1" applyAlignment="1">
      <alignment vertical="center" wrapText="1"/>
    </xf>
    <xf numFmtId="1" fontId="23" fillId="0" borderId="78" xfId="0" applyNumberFormat="1" applyFont="1" applyFill="1" applyBorder="1" applyAlignment="1">
      <alignment horizontal="right" wrapText="1"/>
    </xf>
    <xf numFmtId="0" fontId="23" fillId="0" borderId="77" xfId="0" applyFont="1" applyFill="1" applyBorder="1" applyAlignment="1">
      <alignment horizontal="left" vertical="center" wrapText="1"/>
    </xf>
    <xf numFmtId="0" fontId="23" fillId="0" borderId="78" xfId="0" applyFont="1" applyFill="1" applyBorder="1" applyAlignment="1">
      <alignment horizontal="right" wrapText="1"/>
    </xf>
    <xf numFmtId="0" fontId="23" fillId="0" borderId="77" xfId="0" applyFont="1" applyFill="1" applyBorder="1" applyAlignment="1">
      <alignment vertical="top" wrapText="1"/>
    </xf>
    <xf numFmtId="0" fontId="23" fillId="0" borderId="77" xfId="0" applyFont="1" applyFill="1" applyBorder="1" applyAlignment="1">
      <alignment horizontal="left" vertical="top" wrapText="1"/>
    </xf>
    <xf numFmtId="0" fontId="23" fillId="0" borderId="77" xfId="0" applyFont="1" applyFill="1" applyBorder="1" applyAlignment="1" applyProtection="1">
      <alignment horizontal="left" vertical="center" wrapText="1"/>
      <protection locked="0"/>
    </xf>
    <xf numFmtId="0" fontId="23" fillId="0" borderId="73" xfId="0" applyFont="1" applyFill="1" applyBorder="1" applyAlignment="1" applyProtection="1">
      <alignment horizontal="right" wrapText="1"/>
      <protection locked="0"/>
    </xf>
    <xf numFmtId="0" fontId="23" fillId="0" borderId="73" xfId="0" applyFont="1" applyFill="1" applyBorder="1" applyAlignment="1" applyProtection="1">
      <alignment horizontal="left" vertical="center" wrapText="1"/>
      <protection locked="0"/>
    </xf>
    <xf numFmtId="1" fontId="23" fillId="0" borderId="73" xfId="0" applyNumberFormat="1" applyFont="1" applyFill="1" applyBorder="1" applyAlignment="1" applyProtection="1">
      <alignment horizontal="right" wrapText="1"/>
      <protection locked="0"/>
    </xf>
    <xf numFmtId="1" fontId="23" fillId="0" borderId="78" xfId="0" applyNumberFormat="1" applyFont="1" applyFill="1" applyBorder="1" applyAlignment="1" applyProtection="1">
      <alignment horizontal="right" wrapText="1"/>
      <protection locked="0"/>
    </xf>
    <xf numFmtId="0" fontId="26" fillId="33" borderId="23" xfId="94" applyFont="1" applyFill="1" applyBorder="1" applyAlignment="1">
      <alignment horizontal="left" vertical="center" wrapText="1"/>
      <protection/>
    </xf>
    <xf numFmtId="0" fontId="23" fillId="0" borderId="73" xfId="0" applyFont="1" applyFill="1" applyBorder="1" applyAlignment="1">
      <alignment vertical="top" wrapText="1"/>
    </xf>
    <xf numFmtId="0" fontId="19" fillId="0" borderId="79" xfId="0" applyFont="1" applyFill="1" applyBorder="1" applyAlignment="1">
      <alignment horizontal="center" vertical="center" wrapText="1"/>
    </xf>
    <xf numFmtId="0" fontId="14" fillId="40" borderId="80" xfId="0" applyFont="1" applyFill="1" applyBorder="1" applyAlignment="1">
      <alignment horizontal="center" vertical="center" wrapText="1"/>
    </xf>
    <xf numFmtId="0" fontId="14" fillId="40" borderId="81" xfId="0" applyFont="1" applyFill="1" applyBorder="1" applyAlignment="1">
      <alignment horizontal="center" vertical="center" wrapText="1"/>
    </xf>
    <xf numFmtId="0" fontId="14" fillId="40" borderId="82" xfId="0" applyFont="1" applyFill="1" applyBorder="1" applyAlignment="1">
      <alignment horizontal="center" vertical="center" wrapText="1"/>
    </xf>
    <xf numFmtId="0" fontId="14" fillId="40" borderId="83" xfId="0" applyFont="1" applyFill="1" applyBorder="1" applyAlignment="1">
      <alignment horizontal="center" vertical="center" wrapText="1"/>
    </xf>
    <xf numFmtId="0" fontId="14" fillId="40" borderId="84" xfId="0" applyFont="1" applyFill="1" applyBorder="1" applyAlignment="1">
      <alignment horizontal="center" vertical="center" wrapText="1"/>
    </xf>
    <xf numFmtId="0" fontId="14" fillId="40" borderId="85" xfId="0" applyFont="1" applyFill="1" applyBorder="1" applyAlignment="1">
      <alignment horizontal="center" vertical="center" wrapText="1"/>
    </xf>
    <xf numFmtId="0" fontId="14" fillId="40" borderId="59" xfId="0" applyFont="1" applyFill="1" applyBorder="1" applyAlignment="1">
      <alignment horizontal="center" vertical="center" wrapText="1"/>
    </xf>
    <xf numFmtId="0" fontId="19" fillId="33" borderId="86" xfId="0" applyFont="1" applyFill="1" applyBorder="1" applyAlignment="1" applyProtection="1">
      <alignment horizontal="center" vertical="center" wrapText="1"/>
      <protection locked="0"/>
    </xf>
    <xf numFmtId="0" fontId="23" fillId="0" borderId="73" xfId="0" applyFont="1" applyFill="1" applyBorder="1" applyAlignment="1" applyProtection="1">
      <alignment vertical="center" wrapText="1"/>
      <protection locked="0"/>
    </xf>
    <xf numFmtId="0" fontId="19" fillId="62" borderId="0" xfId="0" applyFont="1" applyFill="1" applyBorder="1" applyAlignment="1" applyProtection="1">
      <alignment horizontal="center" vertical="center" wrapText="1"/>
      <protection locked="0"/>
    </xf>
    <xf numFmtId="0" fontId="19" fillId="62" borderId="73" xfId="0" applyFont="1" applyFill="1" applyBorder="1" applyAlignment="1" applyProtection="1">
      <alignment vertical="center" wrapText="1"/>
      <protection locked="0"/>
    </xf>
    <xf numFmtId="0" fontId="23" fillId="19" borderId="73" xfId="0" applyFont="1" applyFill="1" applyBorder="1" applyAlignment="1" applyProtection="1">
      <alignment vertical="center" wrapText="1"/>
      <protection locked="0"/>
    </xf>
    <xf numFmtId="0" fontId="19" fillId="0" borderId="73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87" xfId="0" applyFont="1" applyFill="1" applyBorder="1" applyAlignment="1" applyProtection="1">
      <alignment horizontal="right" wrapText="1"/>
      <protection locked="0"/>
    </xf>
    <xf numFmtId="0" fontId="23" fillId="0" borderId="87" xfId="0" applyFont="1" applyFill="1" applyBorder="1" applyAlignment="1" applyProtection="1">
      <alignment vertical="center" wrapText="1"/>
      <protection locked="0"/>
    </xf>
    <xf numFmtId="0" fontId="23" fillId="0" borderId="87" xfId="0" applyFont="1" applyFill="1" applyBorder="1" applyAlignment="1" applyProtection="1">
      <alignment horizontal="left" vertical="center" wrapText="1"/>
      <protection locked="0"/>
    </xf>
    <xf numFmtId="1" fontId="23" fillId="0" borderId="87" xfId="0" applyNumberFormat="1" applyFont="1" applyFill="1" applyBorder="1" applyAlignment="1" applyProtection="1">
      <alignment horizontal="right" wrapText="1"/>
      <protection locked="0"/>
    </xf>
    <xf numFmtId="0" fontId="19" fillId="36" borderId="87" xfId="0" applyFont="1" applyFill="1" applyBorder="1" applyAlignment="1" applyProtection="1">
      <alignment horizontal="left" vertical="center" wrapText="1"/>
      <protection locked="0"/>
    </xf>
    <xf numFmtId="0" fontId="19" fillId="36" borderId="88" xfId="0" applyFont="1" applyFill="1" applyBorder="1" applyAlignment="1" applyProtection="1">
      <alignment horizontal="left" vertical="center" wrapText="1"/>
      <protection locked="0"/>
    </xf>
    <xf numFmtId="0" fontId="19" fillId="33" borderId="89" xfId="0" applyFont="1" applyFill="1" applyBorder="1" applyAlignment="1" applyProtection="1">
      <alignment horizontal="center" vertical="center" wrapText="1"/>
      <protection locked="0"/>
    </xf>
    <xf numFmtId="0" fontId="0" fillId="0" borderId="87" xfId="0" applyBorder="1" applyAlignment="1">
      <alignment/>
    </xf>
    <xf numFmtId="0" fontId="14" fillId="40" borderId="90" xfId="0" applyFont="1" applyFill="1" applyBorder="1" applyAlignment="1">
      <alignment horizontal="center" vertical="center" wrapText="1"/>
    </xf>
    <xf numFmtId="0" fontId="14" fillId="40" borderId="91" xfId="0" applyFont="1" applyFill="1" applyBorder="1" applyAlignment="1">
      <alignment horizontal="center" vertical="center" wrapText="1"/>
    </xf>
    <xf numFmtId="0" fontId="26" fillId="63" borderId="23" xfId="0" applyFont="1" applyFill="1" applyBorder="1" applyAlignment="1" applyProtection="1">
      <alignment horizontal="left" vertical="center" wrapText="1"/>
      <protection locked="0"/>
    </xf>
    <xf numFmtId="0" fontId="21" fillId="64" borderId="20" xfId="68" applyNumberFormat="1" applyFont="1" applyFill="1" applyBorder="1" applyAlignment="1" applyProtection="1">
      <alignment horizontal="center" vertical="center" wrapText="1"/>
      <protection locked="0"/>
    </xf>
    <xf numFmtId="0" fontId="21" fillId="64" borderId="92" xfId="68" applyNumberFormat="1" applyFont="1" applyFill="1" applyBorder="1" applyAlignment="1" applyProtection="1">
      <alignment horizontal="center" vertical="center" wrapText="1"/>
      <protection locked="0"/>
    </xf>
    <xf numFmtId="0" fontId="23" fillId="0" borderId="93" xfId="0" applyFont="1" applyFill="1" applyBorder="1" applyAlignment="1">
      <alignment wrapText="1"/>
    </xf>
    <xf numFmtId="0" fontId="23" fillId="0" borderId="87" xfId="0" applyFont="1" applyFill="1" applyBorder="1" applyAlignment="1">
      <alignment wrapText="1"/>
    </xf>
    <xf numFmtId="0" fontId="23" fillId="0" borderId="73" xfId="0" applyFont="1" applyFill="1" applyBorder="1" applyAlignment="1">
      <alignment horizontal="right" wrapText="1"/>
    </xf>
    <xf numFmtId="1" fontId="23" fillId="0" borderId="73" xfId="0" applyNumberFormat="1" applyFont="1" applyFill="1" applyBorder="1" applyAlignment="1">
      <alignment horizontal="right" wrapText="1"/>
    </xf>
    <xf numFmtId="0" fontId="23" fillId="0" borderId="73" xfId="0" applyFont="1" applyFill="1" applyBorder="1" applyAlignment="1">
      <alignment horizontal="left" vertical="top" wrapText="1"/>
    </xf>
    <xf numFmtId="1" fontId="23" fillId="0" borderId="78" xfId="0" applyNumberFormat="1" applyFont="1" applyFill="1" applyBorder="1" applyAlignment="1">
      <alignment horizontal="right" wrapText="1"/>
    </xf>
    <xf numFmtId="1" fontId="23" fillId="0" borderId="93" xfId="0" applyNumberFormat="1" applyFont="1" applyFill="1" applyBorder="1" applyAlignment="1">
      <alignment horizontal="right" wrapText="1"/>
    </xf>
    <xf numFmtId="1" fontId="23" fillId="0" borderId="87" xfId="0" applyNumberFormat="1" applyFont="1" applyFill="1" applyBorder="1" applyAlignment="1">
      <alignment horizontal="right" wrapText="1"/>
    </xf>
    <xf numFmtId="0" fontId="26" fillId="35" borderId="64" xfId="0" applyFont="1" applyFill="1" applyBorder="1" applyAlignment="1" applyProtection="1">
      <alignment horizontal="center" vertical="center" wrapText="1"/>
      <protection locked="0"/>
    </xf>
    <xf numFmtId="0" fontId="26" fillId="35" borderId="92" xfId="0" applyFont="1" applyFill="1" applyBorder="1" applyAlignment="1" applyProtection="1">
      <alignment horizontal="center" vertical="center" wrapText="1"/>
      <protection locked="0"/>
    </xf>
    <xf numFmtId="0" fontId="19" fillId="0" borderId="51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vertical="center" wrapText="1"/>
    </xf>
    <xf numFmtId="0" fontId="22" fillId="35" borderId="92" xfId="0" applyFont="1" applyFill="1" applyBorder="1" applyAlignment="1" applyProtection="1">
      <alignment horizontal="center" vertical="center" wrapText="1"/>
      <protection locked="0"/>
    </xf>
    <xf numFmtId="0" fontId="22" fillId="35" borderId="27" xfId="0" applyFont="1" applyFill="1" applyBorder="1" applyAlignment="1" applyProtection="1">
      <alignment horizontal="center" vertical="center" wrapText="1"/>
      <protection locked="0"/>
    </xf>
    <xf numFmtId="0" fontId="22" fillId="35" borderId="94" xfId="0" applyFont="1" applyFill="1" applyBorder="1" applyAlignment="1" applyProtection="1">
      <alignment horizontal="center" vertical="center" wrapText="1"/>
      <protection locked="0"/>
    </xf>
    <xf numFmtId="0" fontId="22" fillId="35" borderId="35" xfId="0" applyFont="1" applyFill="1" applyBorder="1" applyAlignment="1" applyProtection="1">
      <alignment horizontal="center" vertical="center" wrapText="1"/>
      <protection locked="0"/>
    </xf>
    <xf numFmtId="0" fontId="0" fillId="0" borderId="79" xfId="0" applyBorder="1" applyAlignment="1">
      <alignment horizontal="center" vertical="center" wrapText="1"/>
    </xf>
    <xf numFmtId="0" fontId="19" fillId="0" borderId="47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27" fillId="0" borderId="20" xfId="96" applyFont="1" applyFill="1" applyBorder="1" applyAlignment="1" applyProtection="1">
      <alignment horizontal="center" vertical="center"/>
      <protection/>
    </xf>
    <xf numFmtId="0" fontId="27" fillId="0" borderId="95" xfId="96" applyFont="1" applyFill="1" applyBorder="1" applyAlignment="1" applyProtection="1">
      <alignment horizontal="center" vertical="center"/>
      <protection locked="0"/>
    </xf>
    <xf numFmtId="0" fontId="19" fillId="0" borderId="96" xfId="96" applyFont="1" applyFill="1" applyBorder="1" applyAlignment="1" applyProtection="1">
      <alignment horizontal="center" vertical="center"/>
      <protection/>
    </xf>
    <xf numFmtId="0" fontId="19" fillId="0" borderId="97" xfId="96" applyFont="1" applyFill="1" applyBorder="1" applyAlignment="1" applyProtection="1">
      <alignment horizontal="center" vertical="center"/>
      <protection/>
    </xf>
    <xf numFmtId="0" fontId="19" fillId="0" borderId="98" xfId="96" applyFont="1" applyFill="1" applyBorder="1" applyAlignment="1" applyProtection="1">
      <alignment horizontal="center" vertical="center"/>
      <protection/>
    </xf>
    <xf numFmtId="0" fontId="19" fillId="0" borderId="31" xfId="96" applyFont="1" applyFill="1" applyBorder="1" applyAlignment="1" applyProtection="1">
      <alignment horizontal="left" vertical="center" wrapText="1"/>
      <protection/>
    </xf>
    <xf numFmtId="0" fontId="19" fillId="0" borderId="24" xfId="96" applyFont="1" applyFill="1" applyBorder="1" applyAlignment="1" applyProtection="1">
      <alignment horizontal="left" vertical="center" wrapText="1"/>
      <protection/>
    </xf>
    <xf numFmtId="0" fontId="19" fillId="0" borderId="22" xfId="96" applyFont="1" applyFill="1" applyBorder="1" applyAlignment="1" applyProtection="1">
      <alignment horizontal="left" vertical="center" wrapText="1"/>
      <protection/>
    </xf>
    <xf numFmtId="0" fontId="19" fillId="0" borderId="29" xfId="96" applyFont="1" applyFill="1" applyBorder="1" applyAlignment="1" applyProtection="1">
      <alignment horizontal="left" vertical="center" wrapText="1"/>
      <protection/>
    </xf>
    <xf numFmtId="0" fontId="19" fillId="0" borderId="69" xfId="96" applyFont="1" applyFill="1" applyBorder="1" applyAlignment="1" applyProtection="1">
      <alignment horizontal="left" vertical="center" wrapText="1"/>
      <protection/>
    </xf>
    <xf numFmtId="0" fontId="30" fillId="0" borderId="24" xfId="96" applyFont="1" applyFill="1" applyBorder="1" applyAlignment="1" applyProtection="1">
      <alignment horizontal="left" vertical="center" wrapText="1"/>
      <protection/>
    </xf>
    <xf numFmtId="0" fontId="19" fillId="0" borderId="26" xfId="96" applyFont="1" applyFill="1" applyBorder="1" applyAlignment="1" applyProtection="1">
      <alignment horizontal="left" vertical="center" wrapText="1"/>
      <protection/>
    </xf>
    <xf numFmtId="0" fontId="33" fillId="0" borderId="19" xfId="96" applyFont="1" applyFill="1" applyBorder="1" applyAlignment="1" applyProtection="1">
      <alignment horizontal="right" vertical="center"/>
      <protection/>
    </xf>
    <xf numFmtId="0" fontId="34" fillId="0" borderId="20" xfId="96" applyFont="1" applyFill="1" applyBorder="1" applyAlignment="1">
      <alignment horizontal="center" vertical="center"/>
      <protection/>
    </xf>
    <xf numFmtId="165" fontId="36" fillId="0" borderId="20" xfId="66" applyNumberFormat="1" applyFont="1" applyFill="1" applyBorder="1" applyAlignment="1" applyProtection="1">
      <alignment horizontal="center" vertical="center"/>
      <protection/>
    </xf>
    <xf numFmtId="0" fontId="34" fillId="0" borderId="0" xfId="96" applyFont="1" applyFill="1" applyBorder="1" applyAlignment="1" applyProtection="1">
      <alignment horizontal="right"/>
      <protection locked="0"/>
    </xf>
    <xf numFmtId="0" fontId="34" fillId="0" borderId="0" xfId="96" applyFont="1" applyFill="1" applyBorder="1">
      <alignment/>
      <protection/>
    </xf>
    <xf numFmtId="0" fontId="37" fillId="0" borderId="0" xfId="96" applyFont="1" applyFill="1" applyBorder="1" applyAlignment="1">
      <alignment horizontal="right"/>
      <protection/>
    </xf>
    <xf numFmtId="0" fontId="39" fillId="0" borderId="0" xfId="96" applyFont="1" applyFill="1" applyBorder="1" applyAlignment="1">
      <alignment horizontal="right"/>
      <protection/>
    </xf>
    <xf numFmtId="0" fontId="33" fillId="0" borderId="0" xfId="96" applyFont="1" applyFill="1" applyBorder="1" applyAlignment="1">
      <alignment horizontal="right"/>
      <protection/>
    </xf>
    <xf numFmtId="0" fontId="45" fillId="0" borderId="99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1" xfId="97" applyFont="1" applyFill="1" applyBorder="1" applyAlignment="1">
      <alignment vertical="center" wrapText="1"/>
      <protection/>
    </xf>
    <xf numFmtId="0" fontId="19" fillId="0" borderId="83" xfId="0" applyFont="1" applyFill="1" applyBorder="1" applyAlignment="1" applyProtection="1">
      <alignment horizontal="center" vertical="center" wrapText="1"/>
      <protection locked="0"/>
    </xf>
    <xf numFmtId="0" fontId="19" fillId="0" borderId="100" xfId="0" applyFont="1" applyFill="1" applyBorder="1" applyAlignment="1" applyProtection="1">
      <alignment horizontal="center" vertical="center" wrapText="1"/>
      <protection locked="0"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evitel" xfId="58"/>
    <cellStyle name="Calculation 2" xfId="59"/>
    <cellStyle name="Check Cell 2" xfId="60"/>
    <cellStyle name="Cím" xfId="61"/>
    <cellStyle name="Címsor 1" xfId="62"/>
    <cellStyle name="Címsor 2" xfId="63"/>
    <cellStyle name="Címsor 3" xfId="64"/>
    <cellStyle name="Címsor 4" xfId="65"/>
    <cellStyle name="Currency 2" xfId="66"/>
    <cellStyle name="Ellenőrzőcella" xfId="67"/>
    <cellStyle name="Excel_BuiltIn_Rossz" xfId="68"/>
    <cellStyle name="Explanatory Text 2" xfId="69"/>
    <cellStyle name="Comma" xfId="70"/>
    <cellStyle name="Comma [0]" xfId="71"/>
    <cellStyle name="Figyelmeztetés" xfId="72"/>
    <cellStyle name="Good 2" xfId="73"/>
    <cellStyle name="Heading 1 2" xfId="74"/>
    <cellStyle name="Heading 2 2" xfId="75"/>
    <cellStyle name="Heading 3 2" xfId="76"/>
    <cellStyle name="Heading 4 2" xfId="77"/>
    <cellStyle name="Hyperlink" xfId="78"/>
    <cellStyle name="Hivatkozott cella" xfId="79"/>
    <cellStyle name="Input 2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 2" xfId="91"/>
    <cellStyle name="Magyarázó szöveg" xfId="92"/>
    <cellStyle name="Neutral 2" xfId="93"/>
    <cellStyle name="Normal 2" xfId="94"/>
    <cellStyle name="Normál 2" xfId="95"/>
    <cellStyle name="Normal 3" xfId="96"/>
    <cellStyle name="Normál_Étlap 2012 30" xfId="97"/>
    <cellStyle name="Note 2" xfId="98"/>
    <cellStyle name="Output 2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 2" xfId="107"/>
    <cellStyle name="Total 2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63</xdr:row>
      <xdr:rowOff>1104900</xdr:rowOff>
    </xdr:from>
    <xdr:to>
      <xdr:col>2</xdr:col>
      <xdr:colOff>247650</xdr:colOff>
      <xdr:row>64</xdr:row>
      <xdr:rowOff>257175</xdr:rowOff>
    </xdr:to>
    <xdr:pic>
      <xdr:nvPicPr>
        <xdr:cNvPr id="2" name="Picture 1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71789925"/>
          <a:ext cx="12192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64</xdr:row>
      <xdr:rowOff>600075</xdr:rowOff>
    </xdr:from>
    <xdr:to>
      <xdr:col>2</xdr:col>
      <xdr:colOff>0</xdr:colOff>
      <xdr:row>65</xdr:row>
      <xdr:rowOff>19050</xdr:rowOff>
    </xdr:to>
    <xdr:sp>
      <xdr:nvSpPr>
        <xdr:cNvPr id="3" name="$D$54"/>
        <xdr:cNvSpPr>
          <a:spLocks/>
        </xdr:cNvSpPr>
      </xdr:nvSpPr>
      <xdr:spPr>
        <a:xfrm>
          <a:off x="1790700" y="733234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64</xdr:row>
      <xdr:rowOff>600075</xdr:rowOff>
    </xdr:from>
    <xdr:to>
      <xdr:col>2</xdr:col>
      <xdr:colOff>0</xdr:colOff>
      <xdr:row>65</xdr:row>
      <xdr:rowOff>19050</xdr:rowOff>
    </xdr:to>
    <xdr:sp>
      <xdr:nvSpPr>
        <xdr:cNvPr id="4" name="$F$54"/>
        <xdr:cNvSpPr>
          <a:spLocks/>
        </xdr:cNvSpPr>
      </xdr:nvSpPr>
      <xdr:spPr>
        <a:xfrm>
          <a:off x="1790700" y="733234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64</xdr:row>
      <xdr:rowOff>609600</xdr:rowOff>
    </xdr:from>
    <xdr:to>
      <xdr:col>2</xdr:col>
      <xdr:colOff>0</xdr:colOff>
      <xdr:row>65</xdr:row>
      <xdr:rowOff>19050</xdr:rowOff>
    </xdr:to>
    <xdr:sp>
      <xdr:nvSpPr>
        <xdr:cNvPr id="5" name="$H$54"/>
        <xdr:cNvSpPr>
          <a:spLocks/>
        </xdr:cNvSpPr>
      </xdr:nvSpPr>
      <xdr:spPr>
        <a:xfrm>
          <a:off x="1790700" y="733329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64</xdr:row>
      <xdr:rowOff>800100</xdr:rowOff>
    </xdr:from>
    <xdr:to>
      <xdr:col>4</xdr:col>
      <xdr:colOff>0</xdr:colOff>
      <xdr:row>65</xdr:row>
      <xdr:rowOff>0</xdr:rowOff>
    </xdr:to>
    <xdr:sp>
      <xdr:nvSpPr>
        <xdr:cNvPr id="6" name="$F$48"/>
        <xdr:cNvSpPr>
          <a:spLocks/>
        </xdr:cNvSpPr>
      </xdr:nvSpPr>
      <xdr:spPr>
        <a:xfrm>
          <a:off x="4029075" y="7352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19050</xdr:colOff>
      <xdr:row>65</xdr:row>
      <xdr:rowOff>9525</xdr:rowOff>
    </xdr:from>
    <xdr:to>
      <xdr:col>4</xdr:col>
      <xdr:colOff>28575</xdr:colOff>
      <xdr:row>65</xdr:row>
      <xdr:rowOff>38100</xdr:rowOff>
    </xdr:to>
    <xdr:sp>
      <xdr:nvSpPr>
        <xdr:cNvPr id="7" name="$F$47"/>
        <xdr:cNvSpPr>
          <a:spLocks/>
        </xdr:cNvSpPr>
      </xdr:nvSpPr>
      <xdr:spPr>
        <a:xfrm>
          <a:off x="4048125" y="7353300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65</xdr:row>
      <xdr:rowOff>19050</xdr:rowOff>
    </xdr:from>
    <xdr:to>
      <xdr:col>4</xdr:col>
      <xdr:colOff>0</xdr:colOff>
      <xdr:row>65</xdr:row>
      <xdr:rowOff>76200</xdr:rowOff>
    </xdr:to>
    <xdr:sp>
      <xdr:nvSpPr>
        <xdr:cNvPr id="8" name="$F$47"/>
        <xdr:cNvSpPr>
          <a:spLocks/>
        </xdr:cNvSpPr>
      </xdr:nvSpPr>
      <xdr:spPr>
        <a:xfrm>
          <a:off x="4029075" y="735425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SheetLayoutView="55" workbookViewId="0" topLeftCell="A1">
      <selection activeCell="B3" sqref="B3"/>
    </sheetView>
  </sheetViews>
  <sheetFormatPr defaultColWidth="9.140625" defaultRowHeight="12.75"/>
  <cols>
    <col min="1" max="1" width="4.57421875" style="1" customWidth="1"/>
    <col min="2" max="2" width="22.28125" style="2" customWidth="1"/>
    <col min="3" max="3" width="25.7109375" style="2" customWidth="1"/>
    <col min="4" max="4" width="7.8515625" style="3" customWidth="1"/>
    <col min="5" max="5" width="25.7109375" style="2" customWidth="1"/>
    <col min="6" max="6" width="7.8515625" style="3" customWidth="1"/>
    <col min="7" max="7" width="25.7109375" style="2" customWidth="1"/>
    <col min="8" max="8" width="7.8515625" style="3" customWidth="1"/>
    <col min="9" max="9" width="36.57421875" style="2" customWidth="1"/>
    <col min="10" max="10" width="9.28125" style="4" customWidth="1"/>
    <col min="11" max="11" width="25.7109375" style="2" customWidth="1"/>
    <col min="12" max="12" width="7.8515625" style="4" customWidth="1"/>
    <col min="13" max="13" width="20.00390625" style="5" customWidth="1"/>
    <col min="14" max="14" width="23.140625" style="2" customWidth="1"/>
    <col min="15" max="15" width="22.8515625" style="2" customWidth="1"/>
    <col min="16" max="16" width="9.8515625" style="2" customWidth="1"/>
    <col min="17" max="17" width="25.140625" style="2" customWidth="1"/>
    <col min="18" max="18" width="13.28125" style="2" customWidth="1"/>
    <col min="19" max="19" width="17.7109375" style="2" customWidth="1"/>
    <col min="20" max="16384" width="9.140625" style="2" customWidth="1"/>
  </cols>
  <sheetData>
    <row r="1" spans="1:14" ht="124.5" customHeight="1" thickBot="1">
      <c r="A1" s="6"/>
      <c r="B1" s="7"/>
      <c r="C1" s="7"/>
      <c r="D1" s="8"/>
      <c r="E1" s="7"/>
      <c r="F1" s="8"/>
      <c r="G1" s="7"/>
      <c r="H1" s="8"/>
      <c r="I1" s="7"/>
      <c r="J1" s="9"/>
      <c r="K1" s="7"/>
      <c r="L1" s="9"/>
      <c r="M1" s="10"/>
      <c r="N1" s="10"/>
    </row>
    <row r="2" spans="1:12" s="10" customFormat="1" ht="14.25" customHeight="1" thickBot="1">
      <c r="A2" s="267" t="s">
        <v>335</v>
      </c>
      <c r="B2" s="267"/>
      <c r="C2" s="268" t="s">
        <v>336</v>
      </c>
      <c r="D2" s="268"/>
      <c r="E2" s="268" t="s">
        <v>337</v>
      </c>
      <c r="F2" s="268"/>
      <c r="G2" s="268" t="s">
        <v>338</v>
      </c>
      <c r="H2" s="268"/>
      <c r="I2" s="268" t="s">
        <v>339</v>
      </c>
      <c r="J2" s="268"/>
      <c r="K2" s="268" t="s">
        <v>340</v>
      </c>
      <c r="L2" s="268"/>
    </row>
    <row r="3" spans="1:12" s="10" customFormat="1" ht="45" customHeight="1">
      <c r="A3" s="11" t="s">
        <v>0</v>
      </c>
      <c r="B3" s="12" t="s">
        <v>1</v>
      </c>
      <c r="C3" s="218" t="s">
        <v>2</v>
      </c>
      <c r="D3" s="219">
        <f>+Árak!C2</f>
        <v>110</v>
      </c>
      <c r="E3" s="220" t="s">
        <v>3</v>
      </c>
      <c r="F3" s="219">
        <f>+Árak!D2</f>
        <v>110</v>
      </c>
      <c r="G3" s="220" t="s">
        <v>4</v>
      </c>
      <c r="H3" s="219">
        <f>+Árak!E2</f>
        <v>110</v>
      </c>
      <c r="I3" s="220" t="s">
        <v>5</v>
      </c>
      <c r="J3" s="221">
        <f>+Árak!F2</f>
        <v>110</v>
      </c>
      <c r="K3" s="220" t="s">
        <v>6</v>
      </c>
      <c r="L3" s="222">
        <f>+Árak!G2</f>
        <v>110</v>
      </c>
    </row>
    <row r="4" spans="1:12" s="10" customFormat="1" ht="39.75" customHeight="1">
      <c r="A4" s="13" t="s">
        <v>7</v>
      </c>
      <c r="B4" s="12" t="s">
        <v>1</v>
      </c>
      <c r="C4" s="223" t="s">
        <v>266</v>
      </c>
      <c r="D4" s="213">
        <f>+Árak!C3</f>
        <v>135</v>
      </c>
      <c r="E4" s="214" t="s">
        <v>282</v>
      </c>
      <c r="F4" s="213">
        <f>+Árak!D3</f>
        <v>140</v>
      </c>
      <c r="G4" s="214" t="s">
        <v>8</v>
      </c>
      <c r="H4" s="213">
        <f>+Árak!E3</f>
        <v>130</v>
      </c>
      <c r="I4" s="214" t="s">
        <v>9</v>
      </c>
      <c r="J4" s="215">
        <f>+Árak!F3</f>
        <v>170</v>
      </c>
      <c r="K4" s="214" t="s">
        <v>10</v>
      </c>
      <c r="L4" s="224">
        <f>+Árak!G3</f>
        <v>130</v>
      </c>
    </row>
    <row r="5" spans="1:14" ht="106.5" customHeight="1">
      <c r="A5" s="14" t="s">
        <v>11</v>
      </c>
      <c r="B5" s="15" t="s">
        <v>12</v>
      </c>
      <c r="C5" s="223" t="s">
        <v>347</v>
      </c>
      <c r="D5" s="213">
        <f>+Árak!C4</f>
        <v>430</v>
      </c>
      <c r="E5" s="214" t="s">
        <v>264</v>
      </c>
      <c r="F5" s="213">
        <f>+Árak!D4</f>
        <v>410</v>
      </c>
      <c r="G5" s="214" t="s">
        <v>348</v>
      </c>
      <c r="H5" s="213">
        <f>+Árak!E4</f>
        <v>395</v>
      </c>
      <c r="I5" s="214" t="s">
        <v>13</v>
      </c>
      <c r="J5" s="215">
        <f>+Árak!F4</f>
        <v>470</v>
      </c>
      <c r="K5" s="214" t="s">
        <v>349</v>
      </c>
      <c r="L5" s="224">
        <f>+Árak!G4</f>
        <v>385</v>
      </c>
      <c r="M5" s="10"/>
      <c r="N5" s="10"/>
    </row>
    <row r="6" spans="1:14" ht="87" customHeight="1">
      <c r="A6" s="16" t="s">
        <v>14</v>
      </c>
      <c r="B6" s="17" t="s">
        <v>12</v>
      </c>
      <c r="C6" s="223" t="s">
        <v>15</v>
      </c>
      <c r="D6" s="213">
        <f>+Árak!C5</f>
        <v>460</v>
      </c>
      <c r="E6" s="214" t="s">
        <v>283</v>
      </c>
      <c r="F6" s="213">
        <f>+Árak!D5</f>
        <v>495</v>
      </c>
      <c r="G6" s="214" t="s">
        <v>325</v>
      </c>
      <c r="H6" s="213">
        <f>+Árak!E5</f>
        <v>445</v>
      </c>
      <c r="I6" s="214" t="s">
        <v>350</v>
      </c>
      <c r="J6" s="215">
        <f>+Árak!F5</f>
        <v>410</v>
      </c>
      <c r="K6" s="214" t="s">
        <v>351</v>
      </c>
      <c r="L6" s="224">
        <f>+Árak!G5</f>
        <v>415</v>
      </c>
      <c r="M6" s="10"/>
      <c r="N6" s="10"/>
    </row>
    <row r="7" spans="1:14" ht="67.5" customHeight="1">
      <c r="A7" s="16" t="s">
        <v>16</v>
      </c>
      <c r="B7" s="17" t="s">
        <v>12</v>
      </c>
      <c r="C7" s="223" t="s">
        <v>355</v>
      </c>
      <c r="D7" s="213">
        <f>+Árak!C6</f>
        <v>480</v>
      </c>
      <c r="E7" s="214" t="s">
        <v>354</v>
      </c>
      <c r="F7" s="213">
        <f>+Árak!D6</f>
        <v>470</v>
      </c>
      <c r="G7" s="214" t="s">
        <v>352</v>
      </c>
      <c r="H7" s="213">
        <f>+Árak!E6</f>
        <v>365</v>
      </c>
      <c r="I7" s="214" t="s">
        <v>353</v>
      </c>
      <c r="J7" s="215">
        <f>+Árak!F6</f>
        <v>405</v>
      </c>
      <c r="K7" s="214" t="s">
        <v>17</v>
      </c>
      <c r="L7" s="224">
        <f>+Árak!G6</f>
        <v>455</v>
      </c>
      <c r="M7" s="10"/>
      <c r="N7" s="10"/>
    </row>
    <row r="8" spans="1:14" ht="38.25">
      <c r="A8" s="16" t="s">
        <v>18</v>
      </c>
      <c r="B8" s="17" t="s">
        <v>19</v>
      </c>
      <c r="C8" s="223" t="s">
        <v>20</v>
      </c>
      <c r="D8" s="213">
        <f>+Árak!C7</f>
        <v>640</v>
      </c>
      <c r="E8" s="214" t="s">
        <v>357</v>
      </c>
      <c r="F8" s="213">
        <f>+Árak!D7</f>
        <v>535</v>
      </c>
      <c r="G8" s="214" t="s">
        <v>356</v>
      </c>
      <c r="H8" s="213">
        <f>+Árak!E7</f>
        <v>575</v>
      </c>
      <c r="I8" s="214" t="s">
        <v>284</v>
      </c>
      <c r="J8" s="215">
        <f>+Árak!F7</f>
        <v>620</v>
      </c>
      <c r="K8" s="214" t="s">
        <v>21</v>
      </c>
      <c r="L8" s="224">
        <f>+Árak!G7</f>
        <v>575</v>
      </c>
      <c r="M8" s="10"/>
      <c r="N8" s="10"/>
    </row>
    <row r="9" spans="1:14" ht="47.25" customHeight="1">
      <c r="A9" s="18" t="s">
        <v>22</v>
      </c>
      <c r="B9" s="19" t="s">
        <v>23</v>
      </c>
      <c r="C9" s="223" t="s">
        <v>24</v>
      </c>
      <c r="D9" s="213">
        <f>+Árak!C8</f>
        <v>860</v>
      </c>
      <c r="E9" s="214" t="s">
        <v>25</v>
      </c>
      <c r="F9" s="213">
        <f>+Árak!D8</f>
        <v>885</v>
      </c>
      <c r="G9" s="214" t="s">
        <v>26</v>
      </c>
      <c r="H9" s="213">
        <f>+Árak!E8</f>
        <v>880</v>
      </c>
      <c r="I9" s="214" t="s">
        <v>27</v>
      </c>
      <c r="J9" s="215">
        <f>+Árak!F8</f>
        <v>770</v>
      </c>
      <c r="K9" s="214" t="s">
        <v>28</v>
      </c>
      <c r="L9" s="224">
        <f>+Árak!G8</f>
        <v>860</v>
      </c>
      <c r="M9" s="10"/>
      <c r="N9" s="10"/>
    </row>
    <row r="10" spans="1:14" ht="99.75" customHeight="1">
      <c r="A10" s="20" t="s">
        <v>29</v>
      </c>
      <c r="B10" s="21" t="s">
        <v>30</v>
      </c>
      <c r="C10" s="223" t="s">
        <v>358</v>
      </c>
      <c r="D10" s="213">
        <f>+Árak!C9</f>
        <v>415</v>
      </c>
      <c r="E10" s="214" t="s">
        <v>359</v>
      </c>
      <c r="F10" s="213">
        <f>+Árak!D9</f>
        <v>445</v>
      </c>
      <c r="G10" s="214" t="s">
        <v>360</v>
      </c>
      <c r="H10" s="213">
        <f>+Árak!E9</f>
        <v>415</v>
      </c>
      <c r="I10" s="214" t="s">
        <v>361</v>
      </c>
      <c r="J10" s="215">
        <f>+Árak!F9</f>
        <v>380</v>
      </c>
      <c r="K10" s="214" t="s">
        <v>362</v>
      </c>
      <c r="L10" s="224">
        <f>+Árak!G9</f>
        <v>460</v>
      </c>
      <c r="M10" s="10"/>
      <c r="N10" s="10"/>
    </row>
    <row r="11" spans="1:14" ht="39.75" customHeight="1">
      <c r="A11" s="22" t="s">
        <v>31</v>
      </c>
      <c r="B11" s="200" t="s">
        <v>32</v>
      </c>
      <c r="C11" s="227" t="s">
        <v>33</v>
      </c>
      <c r="D11" s="269">
        <f>+Árak!C10</f>
        <v>770</v>
      </c>
      <c r="E11" s="214" t="s">
        <v>34</v>
      </c>
      <c r="F11" s="271">
        <f>+Árak!D10</f>
        <v>745</v>
      </c>
      <c r="G11" s="214" t="s">
        <v>35</v>
      </c>
      <c r="H11" s="271">
        <f>+Árak!E10</f>
        <v>765</v>
      </c>
      <c r="I11" s="235" t="s">
        <v>285</v>
      </c>
      <c r="J11" s="272">
        <f>+Árak!F10</f>
        <v>820</v>
      </c>
      <c r="K11" s="273" t="s">
        <v>438</v>
      </c>
      <c r="L11" s="274">
        <f>+Árak!G10</f>
        <v>885</v>
      </c>
      <c r="M11" s="10"/>
      <c r="N11" s="10"/>
    </row>
    <row r="12" spans="1:14" ht="51.75" customHeight="1">
      <c r="A12" s="23"/>
      <c r="B12" s="201"/>
      <c r="C12" s="223" t="s">
        <v>363</v>
      </c>
      <c r="D12" s="270"/>
      <c r="E12" s="214" t="s">
        <v>36</v>
      </c>
      <c r="F12" s="271"/>
      <c r="G12" s="214" t="s">
        <v>37</v>
      </c>
      <c r="H12" s="271"/>
      <c r="I12" s="212" t="s">
        <v>38</v>
      </c>
      <c r="J12" s="272"/>
      <c r="K12" s="273"/>
      <c r="L12" s="274"/>
      <c r="M12" s="10"/>
      <c r="N12" s="10"/>
    </row>
    <row r="13" spans="1:14" ht="69" customHeight="1">
      <c r="A13" s="24"/>
      <c r="B13" s="202"/>
      <c r="C13" s="223" t="s">
        <v>302</v>
      </c>
      <c r="D13" s="216">
        <f>+Árak!C11</f>
        <v>790</v>
      </c>
      <c r="E13" s="214" t="s">
        <v>439</v>
      </c>
      <c r="F13" s="213">
        <f>+Árak!D11</f>
        <v>755</v>
      </c>
      <c r="G13" s="214" t="s">
        <v>39</v>
      </c>
      <c r="H13" s="213">
        <f>+Árak!E11</f>
        <v>760</v>
      </c>
      <c r="I13" s="212" t="s">
        <v>40</v>
      </c>
      <c r="J13" s="215">
        <f>+Árak!F11</f>
        <v>840</v>
      </c>
      <c r="K13" s="214"/>
      <c r="L13" s="224"/>
      <c r="M13" s="10"/>
      <c r="N13" s="10"/>
    </row>
    <row r="14" spans="1:14" ht="51.75" customHeight="1">
      <c r="A14" s="22" t="s">
        <v>41</v>
      </c>
      <c r="B14" s="200" t="s">
        <v>42</v>
      </c>
      <c r="C14" s="223" t="s">
        <v>43</v>
      </c>
      <c r="D14" s="271">
        <f>+Árak!C12</f>
        <v>755</v>
      </c>
      <c r="E14" s="214" t="s">
        <v>44</v>
      </c>
      <c r="F14" s="271">
        <f>+Árak!D12</f>
        <v>785</v>
      </c>
      <c r="G14" s="214" t="s">
        <v>45</v>
      </c>
      <c r="H14" s="271">
        <f>+Árak!E12</f>
        <v>770</v>
      </c>
      <c r="I14" s="214" t="s">
        <v>46</v>
      </c>
      <c r="J14" s="272">
        <f>+Árak!F12</f>
        <v>790</v>
      </c>
      <c r="K14" s="214" t="s">
        <v>47</v>
      </c>
      <c r="L14" s="274">
        <f>+Árak!G12</f>
        <v>765</v>
      </c>
      <c r="M14" s="10"/>
      <c r="N14" s="10"/>
    </row>
    <row r="15" spans="1:14" ht="45" customHeight="1">
      <c r="A15" s="23"/>
      <c r="B15" s="201"/>
      <c r="C15" s="225" t="s">
        <v>48</v>
      </c>
      <c r="D15" s="271"/>
      <c r="E15" s="214" t="s">
        <v>49</v>
      </c>
      <c r="F15" s="271"/>
      <c r="G15" s="214" t="s">
        <v>50</v>
      </c>
      <c r="H15" s="271"/>
      <c r="I15" s="214" t="s">
        <v>308</v>
      </c>
      <c r="J15" s="272"/>
      <c r="K15" s="214" t="s">
        <v>425</v>
      </c>
      <c r="L15" s="274"/>
      <c r="M15" s="10"/>
      <c r="N15" s="10"/>
    </row>
    <row r="16" spans="1:14" ht="36.75" customHeight="1">
      <c r="A16" s="24"/>
      <c r="B16" s="202"/>
      <c r="C16" s="225" t="s">
        <v>39</v>
      </c>
      <c r="D16" s="213">
        <f>+Árak!C13</f>
        <v>760</v>
      </c>
      <c r="E16" s="214" t="s">
        <v>51</v>
      </c>
      <c r="F16" s="213">
        <f>+Árak!D13</f>
        <v>790</v>
      </c>
      <c r="G16" s="214" t="s">
        <v>440</v>
      </c>
      <c r="H16" s="213">
        <f>+Árak!E13</f>
        <v>780</v>
      </c>
      <c r="I16" s="214" t="s">
        <v>39</v>
      </c>
      <c r="J16" s="215">
        <f>+Árak!F13</f>
        <v>775</v>
      </c>
      <c r="K16" s="214" t="s">
        <v>52</v>
      </c>
      <c r="L16" s="224">
        <f>+Árak!G13</f>
        <v>795</v>
      </c>
      <c r="M16" s="10"/>
      <c r="N16" s="10"/>
    </row>
    <row r="17" spans="1:14" ht="111" customHeight="1">
      <c r="A17" s="20" t="s">
        <v>53</v>
      </c>
      <c r="B17" s="21" t="s">
        <v>54</v>
      </c>
      <c r="C17" s="223" t="s">
        <v>286</v>
      </c>
      <c r="D17" s="213">
        <f>+Árak!C14</f>
        <v>805</v>
      </c>
      <c r="E17" s="214" t="s">
        <v>55</v>
      </c>
      <c r="F17" s="213">
        <f>+Árak!D14</f>
        <v>765</v>
      </c>
      <c r="G17" s="214" t="s">
        <v>56</v>
      </c>
      <c r="H17" s="213">
        <f>+Árak!E14</f>
        <v>770</v>
      </c>
      <c r="I17" s="214" t="s">
        <v>57</v>
      </c>
      <c r="J17" s="215">
        <f>+Árak!F14</f>
        <v>705</v>
      </c>
      <c r="K17" s="214" t="s">
        <v>58</v>
      </c>
      <c r="L17" s="224">
        <f>+Árak!G14</f>
        <v>775</v>
      </c>
      <c r="M17" s="10"/>
      <c r="N17" s="10"/>
    </row>
    <row r="18" spans="1:14" ht="138" customHeight="1">
      <c r="A18" s="20" t="s">
        <v>59</v>
      </c>
      <c r="B18" s="21" t="s">
        <v>60</v>
      </c>
      <c r="C18" s="223" t="s">
        <v>287</v>
      </c>
      <c r="D18" s="213">
        <f>+Árak!C15</f>
        <v>895</v>
      </c>
      <c r="E18" s="214" t="s">
        <v>61</v>
      </c>
      <c r="F18" s="213">
        <f>+Árak!D15</f>
        <v>835</v>
      </c>
      <c r="G18" s="214" t="s">
        <v>62</v>
      </c>
      <c r="H18" s="213">
        <f>+Árak!E15</f>
        <v>825</v>
      </c>
      <c r="I18" s="214" t="s">
        <v>288</v>
      </c>
      <c r="J18" s="215">
        <f>+Árak!F15</f>
        <v>805</v>
      </c>
      <c r="K18" s="214" t="s">
        <v>63</v>
      </c>
      <c r="L18" s="224">
        <f>+Árak!G15</f>
        <v>815</v>
      </c>
      <c r="M18" s="10"/>
      <c r="N18" s="10"/>
    </row>
    <row r="19" spans="1:14" ht="118.5" customHeight="1">
      <c r="A19" s="20" t="s">
        <v>64</v>
      </c>
      <c r="B19" s="21" t="s">
        <v>65</v>
      </c>
      <c r="C19" s="223" t="s">
        <v>289</v>
      </c>
      <c r="D19" s="213">
        <f>+Árak!C16</f>
        <v>940</v>
      </c>
      <c r="E19" s="214" t="s">
        <v>66</v>
      </c>
      <c r="F19" s="213">
        <f>+Árak!D16</f>
        <v>935</v>
      </c>
      <c r="G19" s="214" t="s">
        <v>67</v>
      </c>
      <c r="H19" s="213">
        <f>+Árak!E16</f>
        <v>945</v>
      </c>
      <c r="I19" s="214" t="s">
        <v>307</v>
      </c>
      <c r="J19" s="215">
        <f>+Árak!F16</f>
        <v>950</v>
      </c>
      <c r="K19" s="214" t="s">
        <v>273</v>
      </c>
      <c r="L19" s="224">
        <f>+Árak!G16</f>
        <v>865</v>
      </c>
      <c r="M19" s="10"/>
      <c r="N19" s="10"/>
    </row>
    <row r="20" spans="1:14" ht="128.25" customHeight="1">
      <c r="A20" s="20" t="s">
        <v>68</v>
      </c>
      <c r="B20" s="21" t="s">
        <v>69</v>
      </c>
      <c r="C20" s="223" t="s">
        <v>441</v>
      </c>
      <c r="D20" s="213">
        <f>+Árak!C17</f>
        <v>880</v>
      </c>
      <c r="E20" s="214" t="s">
        <v>290</v>
      </c>
      <c r="F20" s="213">
        <f>+Árak!D17</f>
        <v>895</v>
      </c>
      <c r="G20" s="214" t="s">
        <v>305</v>
      </c>
      <c r="H20" s="213">
        <f>+Árak!E17</f>
        <v>890</v>
      </c>
      <c r="I20" s="214" t="s">
        <v>442</v>
      </c>
      <c r="J20" s="215">
        <f>+Árak!F17</f>
        <v>840</v>
      </c>
      <c r="K20" s="214" t="s">
        <v>70</v>
      </c>
      <c r="L20" s="224">
        <f>+Árak!G17</f>
        <v>905</v>
      </c>
      <c r="M20" s="10"/>
      <c r="N20" s="10"/>
    </row>
    <row r="21" spans="1:14" ht="110.25" customHeight="1">
      <c r="A21" s="20" t="s">
        <v>71</v>
      </c>
      <c r="B21" s="21" t="s">
        <v>69</v>
      </c>
      <c r="C21" s="223" t="s">
        <v>326</v>
      </c>
      <c r="D21" s="213">
        <f>+Árak!C18</f>
        <v>870</v>
      </c>
      <c r="E21" s="214" t="s">
        <v>443</v>
      </c>
      <c r="F21" s="213">
        <f>+Árak!D18</f>
        <v>955</v>
      </c>
      <c r="G21" s="214" t="s">
        <v>444</v>
      </c>
      <c r="H21" s="213">
        <f>+Árak!E18</f>
        <v>905</v>
      </c>
      <c r="I21" s="214" t="s">
        <v>72</v>
      </c>
      <c r="J21" s="215">
        <f>+Árak!F18</f>
        <v>915</v>
      </c>
      <c r="K21" s="214" t="s">
        <v>73</v>
      </c>
      <c r="L21" s="224">
        <f>+Árak!G18</f>
        <v>1355</v>
      </c>
      <c r="M21" s="10"/>
      <c r="N21" s="10"/>
    </row>
    <row r="22" spans="1:14" ht="75" customHeight="1">
      <c r="A22" s="25" t="s">
        <v>74</v>
      </c>
      <c r="B22" s="35" t="s">
        <v>69</v>
      </c>
      <c r="C22" s="223" t="s">
        <v>75</v>
      </c>
      <c r="D22" s="271">
        <f>+Árak!C19</f>
        <v>935</v>
      </c>
      <c r="E22" s="214" t="s">
        <v>76</v>
      </c>
      <c r="F22" s="271">
        <f>+Árak!D19</f>
        <v>895</v>
      </c>
      <c r="G22" s="214" t="s">
        <v>267</v>
      </c>
      <c r="H22" s="271">
        <f>+Árak!E19</f>
        <v>855</v>
      </c>
      <c r="I22" s="214" t="s">
        <v>77</v>
      </c>
      <c r="J22" s="272">
        <f>+Árak!F19</f>
        <v>925</v>
      </c>
      <c r="K22" s="214" t="s">
        <v>78</v>
      </c>
      <c r="L22" s="274">
        <f>+Árak!G19</f>
        <v>920</v>
      </c>
      <c r="M22" s="10"/>
      <c r="N22" s="10"/>
    </row>
    <row r="23" spans="1:14" ht="90" customHeight="1">
      <c r="A23" s="26"/>
      <c r="B23" s="203"/>
      <c r="C23" s="228" t="s">
        <v>79</v>
      </c>
      <c r="D23" s="271"/>
      <c r="E23" s="217" t="s">
        <v>80</v>
      </c>
      <c r="F23" s="271"/>
      <c r="G23" s="217" t="s">
        <v>426</v>
      </c>
      <c r="H23" s="271"/>
      <c r="I23" s="217" t="s">
        <v>81</v>
      </c>
      <c r="J23" s="272"/>
      <c r="K23" s="217" t="s">
        <v>445</v>
      </c>
      <c r="L23" s="274"/>
      <c r="M23" s="10"/>
      <c r="N23" s="10"/>
    </row>
    <row r="24" spans="1:14" ht="111.75" customHeight="1">
      <c r="A24" s="27"/>
      <c r="B24" s="204"/>
      <c r="C24" s="228" t="s">
        <v>446</v>
      </c>
      <c r="D24" s="213">
        <f>+Árak!C20</f>
        <v>960</v>
      </c>
      <c r="E24" s="217" t="s">
        <v>291</v>
      </c>
      <c r="F24" s="213">
        <f>+Árak!D20</f>
        <v>905</v>
      </c>
      <c r="G24" s="217" t="s">
        <v>268</v>
      </c>
      <c r="H24" s="213">
        <f>+Árak!E20</f>
        <v>875</v>
      </c>
      <c r="I24" s="217" t="s">
        <v>82</v>
      </c>
      <c r="J24" s="215">
        <f>+Árak!F20</f>
        <v>945</v>
      </c>
      <c r="K24" s="217" t="s">
        <v>83</v>
      </c>
      <c r="L24" s="224">
        <f>+Árak!G20</f>
        <v>955</v>
      </c>
      <c r="M24" s="10"/>
      <c r="N24" s="10"/>
    </row>
    <row r="25" spans="1:14" ht="66.75" customHeight="1">
      <c r="A25" s="25" t="s">
        <v>84</v>
      </c>
      <c r="B25" s="35" t="s">
        <v>69</v>
      </c>
      <c r="C25" s="223" t="s">
        <v>85</v>
      </c>
      <c r="D25" s="271">
        <f>+Árak!C21</f>
        <v>965</v>
      </c>
      <c r="E25" s="214" t="s">
        <v>265</v>
      </c>
      <c r="F25" s="271">
        <f>+Árak!D21</f>
        <v>865</v>
      </c>
      <c r="G25" s="214" t="s">
        <v>86</v>
      </c>
      <c r="H25" s="271">
        <f>+Árak!E21</f>
        <v>905</v>
      </c>
      <c r="I25" s="214" t="s">
        <v>87</v>
      </c>
      <c r="J25" s="272">
        <f>+Árak!F21</f>
        <v>935</v>
      </c>
      <c r="K25" s="214" t="s">
        <v>88</v>
      </c>
      <c r="L25" s="274">
        <f>+Árak!G21</f>
        <v>915</v>
      </c>
      <c r="M25" s="10"/>
      <c r="N25" s="10"/>
    </row>
    <row r="26" spans="1:14" ht="52.5" customHeight="1">
      <c r="A26" s="26"/>
      <c r="B26" s="203"/>
      <c r="C26" s="225" t="s">
        <v>89</v>
      </c>
      <c r="D26" s="271"/>
      <c r="E26" s="214" t="s">
        <v>327</v>
      </c>
      <c r="F26" s="271"/>
      <c r="G26" s="214" t="s">
        <v>90</v>
      </c>
      <c r="H26" s="271"/>
      <c r="I26" s="214" t="s">
        <v>91</v>
      </c>
      <c r="J26" s="272"/>
      <c r="K26" s="214" t="s">
        <v>92</v>
      </c>
      <c r="L26" s="274"/>
      <c r="M26" s="10"/>
      <c r="N26" s="10"/>
    </row>
    <row r="27" spans="1:14" ht="52.5" customHeight="1">
      <c r="A27" s="27"/>
      <c r="B27" s="204"/>
      <c r="C27" s="225" t="s">
        <v>93</v>
      </c>
      <c r="D27" s="213">
        <f>+Árak!C22</f>
        <v>955</v>
      </c>
      <c r="E27" s="214" t="s">
        <v>94</v>
      </c>
      <c r="F27" s="213">
        <f>+Árak!D22</f>
        <v>775</v>
      </c>
      <c r="G27" s="214" t="s">
        <v>95</v>
      </c>
      <c r="H27" s="213">
        <f>+Árak!E22</f>
        <v>910</v>
      </c>
      <c r="I27" s="214" t="s">
        <v>309</v>
      </c>
      <c r="J27" s="215">
        <f>+Árak!F22</f>
        <v>960</v>
      </c>
      <c r="K27" s="214" t="s">
        <v>96</v>
      </c>
      <c r="L27" s="224">
        <f>+Árak!G22</f>
        <v>935</v>
      </c>
      <c r="M27" s="10"/>
      <c r="N27" s="10"/>
    </row>
    <row r="28" spans="1:14" ht="69.75" customHeight="1">
      <c r="A28" s="25" t="s">
        <v>97</v>
      </c>
      <c r="B28" s="35" t="s">
        <v>69</v>
      </c>
      <c r="C28" s="223" t="s">
        <v>364</v>
      </c>
      <c r="D28" s="271">
        <f>+Árak!C23</f>
        <v>980</v>
      </c>
      <c r="E28" s="214" t="s">
        <v>292</v>
      </c>
      <c r="F28" s="271">
        <f>+Árak!D23</f>
        <v>925</v>
      </c>
      <c r="G28" s="214" t="s">
        <v>306</v>
      </c>
      <c r="H28" s="271">
        <f>+Árak!E23</f>
        <v>955</v>
      </c>
      <c r="I28" s="214" t="s">
        <v>98</v>
      </c>
      <c r="J28" s="272">
        <f>+Árak!F23</f>
        <v>965</v>
      </c>
      <c r="K28" s="214" t="s">
        <v>99</v>
      </c>
      <c r="L28" s="274">
        <f>+Árak!G23</f>
        <v>985</v>
      </c>
      <c r="M28" s="10"/>
      <c r="N28" s="10"/>
    </row>
    <row r="29" spans="1:14" ht="96" customHeight="1">
      <c r="A29" s="26"/>
      <c r="B29" s="203"/>
      <c r="C29" s="225" t="s">
        <v>269</v>
      </c>
      <c r="D29" s="271"/>
      <c r="E29" s="214" t="s">
        <v>293</v>
      </c>
      <c r="F29" s="271"/>
      <c r="G29" s="214" t="s">
        <v>427</v>
      </c>
      <c r="H29" s="271"/>
      <c r="I29" s="212" t="s">
        <v>100</v>
      </c>
      <c r="J29" s="272"/>
      <c r="K29" s="214" t="s">
        <v>101</v>
      </c>
      <c r="L29" s="274"/>
      <c r="M29" s="10"/>
      <c r="N29" s="10"/>
    </row>
    <row r="30" spans="1:14" ht="123.75" customHeight="1">
      <c r="A30" s="27"/>
      <c r="B30" s="204"/>
      <c r="C30" s="225" t="s">
        <v>102</v>
      </c>
      <c r="D30" s="213">
        <f>+Árak!C24</f>
        <v>970</v>
      </c>
      <c r="E30" s="214" t="s">
        <v>294</v>
      </c>
      <c r="F30" s="213">
        <f>+Árak!D24</f>
        <v>955</v>
      </c>
      <c r="G30" s="214" t="s">
        <v>270</v>
      </c>
      <c r="H30" s="213">
        <f>+Árak!E24</f>
        <v>960</v>
      </c>
      <c r="I30" s="212" t="s">
        <v>447</v>
      </c>
      <c r="J30" s="215">
        <f>+Árak!F24</f>
        <v>945</v>
      </c>
      <c r="K30" s="214" t="s">
        <v>93</v>
      </c>
      <c r="L30" s="224">
        <f>+Árak!G24</f>
        <v>995</v>
      </c>
      <c r="M30" s="10"/>
      <c r="N30" s="10"/>
    </row>
    <row r="31" spans="1:14" ht="149.25" customHeight="1">
      <c r="A31" s="20" t="s">
        <v>103</v>
      </c>
      <c r="B31" s="21" t="s">
        <v>69</v>
      </c>
      <c r="C31" s="223" t="s">
        <v>104</v>
      </c>
      <c r="D31" s="213">
        <f>+Árak!C25</f>
        <v>965</v>
      </c>
      <c r="E31" s="214" t="s">
        <v>105</v>
      </c>
      <c r="F31" s="213">
        <f>+Árak!D25</f>
        <v>960</v>
      </c>
      <c r="G31" s="214" t="s">
        <v>301</v>
      </c>
      <c r="H31" s="213">
        <f>+Árak!E25</f>
        <v>995</v>
      </c>
      <c r="I31" s="214" t="s">
        <v>106</v>
      </c>
      <c r="J31" s="215">
        <f>+Árak!F25</f>
        <v>960</v>
      </c>
      <c r="K31" s="214" t="s">
        <v>107</v>
      </c>
      <c r="L31" s="224">
        <f>+Árak!G25</f>
        <v>945</v>
      </c>
      <c r="M31" s="10"/>
      <c r="N31" s="10"/>
    </row>
    <row r="32" spans="1:14" ht="78" customHeight="1">
      <c r="A32" s="28" t="s">
        <v>108</v>
      </c>
      <c r="B32" s="205" t="s">
        <v>109</v>
      </c>
      <c r="C32" s="223" t="s">
        <v>110</v>
      </c>
      <c r="D32" s="271">
        <f>+Árak!C26</f>
        <v>985</v>
      </c>
      <c r="E32" s="214" t="s">
        <v>295</v>
      </c>
      <c r="F32" s="271">
        <f>+Árak!D26</f>
        <v>945</v>
      </c>
      <c r="G32" s="214" t="s">
        <v>111</v>
      </c>
      <c r="H32" s="271">
        <f>+Árak!E26</f>
        <v>1015</v>
      </c>
      <c r="I32" s="214" t="s">
        <v>274</v>
      </c>
      <c r="J32" s="275">
        <f>+Árak!F26</f>
        <v>825</v>
      </c>
      <c r="K32" s="214" t="s">
        <v>112</v>
      </c>
      <c r="L32" s="274">
        <f>+Árak!G26</f>
        <v>1005</v>
      </c>
      <c r="M32" s="10"/>
      <c r="N32" s="10"/>
    </row>
    <row r="33" spans="1:14" ht="54.75" customHeight="1">
      <c r="A33" s="29"/>
      <c r="B33" s="206"/>
      <c r="C33" s="225" t="s">
        <v>113</v>
      </c>
      <c r="D33" s="271"/>
      <c r="E33" s="214" t="s">
        <v>296</v>
      </c>
      <c r="F33" s="271"/>
      <c r="G33" s="214" t="s">
        <v>114</v>
      </c>
      <c r="H33" s="271"/>
      <c r="I33" s="214" t="s">
        <v>79</v>
      </c>
      <c r="J33" s="276"/>
      <c r="K33" s="214" t="s">
        <v>115</v>
      </c>
      <c r="L33" s="274"/>
      <c r="M33" s="10"/>
      <c r="N33" s="10"/>
    </row>
    <row r="34" spans="1:14" ht="70.5" customHeight="1">
      <c r="A34" s="30"/>
      <c r="B34" s="207"/>
      <c r="C34" s="225" t="s">
        <v>116</v>
      </c>
      <c r="D34" s="213">
        <f>+Árak!C27</f>
        <v>995</v>
      </c>
      <c r="E34" s="214" t="s">
        <v>365</v>
      </c>
      <c r="F34" s="213">
        <f>+Árak!D27</f>
        <v>950</v>
      </c>
      <c r="G34" s="214" t="s">
        <v>96</v>
      </c>
      <c r="H34" s="213">
        <f>+Árak!E27</f>
        <v>1035</v>
      </c>
      <c r="I34" s="214" t="s">
        <v>275</v>
      </c>
      <c r="J34" s="215">
        <f>+Árak!F27</f>
        <v>875</v>
      </c>
      <c r="K34" s="214" t="s">
        <v>117</v>
      </c>
      <c r="L34" s="224">
        <f>+Árak!G27</f>
        <v>1085</v>
      </c>
      <c r="M34" s="10"/>
      <c r="N34" s="10"/>
    </row>
    <row r="35" spans="1:14" ht="126.75" customHeight="1">
      <c r="A35" s="31" t="s">
        <v>118</v>
      </c>
      <c r="B35" s="32" t="s">
        <v>119</v>
      </c>
      <c r="C35" s="223" t="s">
        <v>310</v>
      </c>
      <c r="D35" s="213">
        <f>+Árak!C28</f>
        <v>985</v>
      </c>
      <c r="E35" s="214" t="s">
        <v>366</v>
      </c>
      <c r="F35" s="213">
        <f>+Árak!D28</f>
        <v>1130</v>
      </c>
      <c r="G35" s="214" t="s">
        <v>120</v>
      </c>
      <c r="H35" s="213">
        <f>+Árak!E28</f>
        <v>1125</v>
      </c>
      <c r="I35" s="214" t="s">
        <v>297</v>
      </c>
      <c r="J35" s="215">
        <f>+Árak!F28</f>
        <v>1030</v>
      </c>
      <c r="K35" s="214" t="s">
        <v>367</v>
      </c>
      <c r="L35" s="224">
        <f>+Árak!G28</f>
        <v>1025</v>
      </c>
      <c r="M35" s="10"/>
      <c r="N35" s="10"/>
    </row>
    <row r="36" spans="1:14" ht="132.75" customHeight="1">
      <c r="A36" s="33" t="s">
        <v>121</v>
      </c>
      <c r="B36" s="234" t="str">
        <f>"Nyugdíjas menü
5 napra "&amp;Árak!B29&amp;" Ft
"&amp;Árak!B29/5&amp;" Ft/nap"</f>
        <v>Nyugdíjas menü
5 napra 3450 Ft
690 Ft/nap</v>
      </c>
      <c r="C36" s="223" t="s">
        <v>122</v>
      </c>
      <c r="D36" s="213">
        <f>+Árak!C29</f>
        <v>775</v>
      </c>
      <c r="E36" s="214" t="s">
        <v>298</v>
      </c>
      <c r="F36" s="213">
        <f>+Árak!D29</f>
        <v>875</v>
      </c>
      <c r="G36" s="214" t="s">
        <v>123</v>
      </c>
      <c r="H36" s="213">
        <f>+Árak!E29</f>
        <v>810</v>
      </c>
      <c r="I36" s="214" t="s">
        <v>124</v>
      </c>
      <c r="J36" s="213">
        <f>+Árak!F29</f>
        <v>725</v>
      </c>
      <c r="K36" s="214" t="s">
        <v>125</v>
      </c>
      <c r="L36" s="226">
        <f>+Árak!G29</f>
        <v>765</v>
      </c>
      <c r="M36" s="10"/>
      <c r="N36" s="10"/>
    </row>
    <row r="37" spans="1:14" ht="51">
      <c r="A37" s="34" t="s">
        <v>126</v>
      </c>
      <c r="B37" s="19" t="str">
        <f>"Menü 
5 napra "&amp;Árak!B30&amp;" Ft
"&amp;Árak!B30/5&amp;" Ft/nap"</f>
        <v>Menü 
5 napra 4350 Ft
870 Ft/nap</v>
      </c>
      <c r="C37" s="223" t="s">
        <v>127</v>
      </c>
      <c r="D37" s="213">
        <f>+Árak!C30</f>
        <v>955</v>
      </c>
      <c r="E37" s="214" t="s">
        <v>128</v>
      </c>
      <c r="F37" s="213">
        <f>+Árak!D30</f>
        <v>1050</v>
      </c>
      <c r="G37" s="214" t="s">
        <v>129</v>
      </c>
      <c r="H37" s="213">
        <f>+Árak!E30</f>
        <v>1085</v>
      </c>
      <c r="I37" s="214" t="s">
        <v>124</v>
      </c>
      <c r="J37" s="213">
        <f>+Árak!F30</f>
        <v>915</v>
      </c>
      <c r="K37" s="214" t="s">
        <v>130</v>
      </c>
      <c r="L37" s="226">
        <f>+Árak!G30</f>
        <v>945</v>
      </c>
      <c r="M37" s="10"/>
      <c r="N37" s="10"/>
    </row>
    <row r="38" spans="1:14" ht="131.25" customHeight="1">
      <c r="A38" s="18" t="s">
        <v>131</v>
      </c>
      <c r="B38" s="19" t="str">
        <f>"Menü 
5 napra "&amp;Árak!B31&amp;" Ft
"&amp;Árak!B31/5&amp;" Ft/nap"</f>
        <v>Menü 
5 napra 4950 Ft
990 Ft/nap</v>
      </c>
      <c r="C38" s="223" t="s">
        <v>299</v>
      </c>
      <c r="D38" s="213">
        <f>+Árak!C31</f>
        <v>1155</v>
      </c>
      <c r="E38" s="214" t="s">
        <v>132</v>
      </c>
      <c r="F38" s="213">
        <f>+Árak!D31</f>
        <v>1035</v>
      </c>
      <c r="G38" s="214" t="s">
        <v>133</v>
      </c>
      <c r="H38" s="213">
        <f>+Árak!E31</f>
        <v>1155</v>
      </c>
      <c r="I38" s="214" t="s">
        <v>134</v>
      </c>
      <c r="J38" s="213">
        <f>+Árak!F31</f>
        <v>1015</v>
      </c>
      <c r="K38" s="214" t="s">
        <v>135</v>
      </c>
      <c r="L38" s="226">
        <f>+Árak!G31</f>
        <v>1090</v>
      </c>
      <c r="M38" s="10"/>
      <c r="N38" s="10"/>
    </row>
    <row r="39" spans="1:12" s="10" customFormat="1" ht="159.75" customHeight="1">
      <c r="A39" s="18" t="s">
        <v>136</v>
      </c>
      <c r="B39" s="19" t="str">
        <f>"Extra menü 
5 napra "&amp;Árak!B32&amp;" Ft
"&amp;Árak!B32/5&amp;" Ft/nap"</f>
        <v>Extra menü 
5 napra 5950 Ft
1190 Ft/nap</v>
      </c>
      <c r="C39" s="223" t="s">
        <v>368</v>
      </c>
      <c r="D39" s="213">
        <f>+Árak!C32</f>
        <v>1495</v>
      </c>
      <c r="E39" s="214" t="s">
        <v>137</v>
      </c>
      <c r="F39" s="213">
        <f>+Árak!D32</f>
        <v>1315</v>
      </c>
      <c r="G39" s="214" t="s">
        <v>138</v>
      </c>
      <c r="H39" s="213">
        <f>+Árak!E32</f>
        <v>1390</v>
      </c>
      <c r="I39" s="214" t="s">
        <v>139</v>
      </c>
      <c r="J39" s="213">
        <f>+Árak!F32</f>
        <v>1280</v>
      </c>
      <c r="K39" s="214" t="s">
        <v>140</v>
      </c>
      <c r="L39" s="226">
        <f>+Árak!G32</f>
        <v>1370</v>
      </c>
    </row>
    <row r="40" spans="1:14" ht="82.5" customHeight="1">
      <c r="A40" s="20" t="s">
        <v>141</v>
      </c>
      <c r="B40" s="21" t="s">
        <v>142</v>
      </c>
      <c r="C40" s="223" t="s">
        <v>144</v>
      </c>
      <c r="D40" s="213">
        <f>+Árak!C33</f>
        <v>435</v>
      </c>
      <c r="E40" s="212" t="s">
        <v>303</v>
      </c>
      <c r="F40" s="213">
        <f>+Árak!D33</f>
        <v>360</v>
      </c>
      <c r="G40" s="214" t="s">
        <v>311</v>
      </c>
      <c r="H40" s="213">
        <f>+Árak!E33</f>
        <v>355</v>
      </c>
      <c r="I40" s="214" t="s">
        <v>143</v>
      </c>
      <c r="J40" s="215">
        <f>+Árak!F33</f>
        <v>385</v>
      </c>
      <c r="K40" s="214" t="s">
        <v>312</v>
      </c>
      <c r="L40" s="224">
        <f>+Árak!G33</f>
        <v>395</v>
      </c>
      <c r="M40" s="10"/>
      <c r="N40" s="10"/>
    </row>
    <row r="41" spans="1:14" ht="34.5" customHeight="1">
      <c r="A41" s="20" t="s">
        <v>145</v>
      </c>
      <c r="B41" s="21" t="s">
        <v>146</v>
      </c>
      <c r="C41" s="223" t="s">
        <v>271</v>
      </c>
      <c r="D41" s="213">
        <f>+Árak!C34</f>
        <v>285</v>
      </c>
      <c r="E41" s="214" t="s">
        <v>147</v>
      </c>
      <c r="F41" s="213">
        <f>+Árak!D34</f>
        <v>280</v>
      </c>
      <c r="G41" s="214" t="s">
        <v>148</v>
      </c>
      <c r="H41" s="213">
        <f>+Árak!E34</f>
        <v>270</v>
      </c>
      <c r="I41" s="214" t="s">
        <v>149</v>
      </c>
      <c r="J41" s="215">
        <f>+Árak!F34</f>
        <v>275</v>
      </c>
      <c r="K41" s="214" t="s">
        <v>150</v>
      </c>
      <c r="L41" s="224">
        <f>+Árak!G34</f>
        <v>260</v>
      </c>
      <c r="M41" s="10"/>
      <c r="N41" s="10"/>
    </row>
    <row r="42" spans="1:14" ht="52.5" customHeight="1">
      <c r="A42" s="20" t="s">
        <v>151</v>
      </c>
      <c r="B42" s="21" t="s">
        <v>146</v>
      </c>
      <c r="C42" s="223" t="s">
        <v>152</v>
      </c>
      <c r="D42" s="213">
        <f>+Árak!C35</f>
        <v>260</v>
      </c>
      <c r="E42" s="214" t="s">
        <v>272</v>
      </c>
      <c r="F42" s="213">
        <f>+Árak!D35</f>
        <v>275</v>
      </c>
      <c r="G42" s="214" t="s">
        <v>153</v>
      </c>
      <c r="H42" s="213">
        <f>+Árak!E35</f>
        <v>280</v>
      </c>
      <c r="I42" s="214" t="s">
        <v>154</v>
      </c>
      <c r="J42" s="215">
        <f>+Árak!F35</f>
        <v>265</v>
      </c>
      <c r="K42" s="214" t="s">
        <v>155</v>
      </c>
      <c r="L42" s="224">
        <f>+Árak!G35</f>
        <v>290</v>
      </c>
      <c r="M42" s="10"/>
      <c r="N42" s="10"/>
    </row>
    <row r="43" spans="1:14" ht="75" customHeight="1">
      <c r="A43" s="20" t="s">
        <v>156</v>
      </c>
      <c r="B43" s="21" t="s">
        <v>157</v>
      </c>
      <c r="C43" s="223" t="s">
        <v>158</v>
      </c>
      <c r="D43" s="213">
        <f>+Árak!C36</f>
        <v>170</v>
      </c>
      <c r="E43" s="214" t="s">
        <v>369</v>
      </c>
      <c r="F43" s="213">
        <f>+Árak!D36</f>
        <v>165</v>
      </c>
      <c r="G43" s="214" t="s">
        <v>370</v>
      </c>
      <c r="H43" s="213">
        <f>+Árak!E36</f>
        <v>150</v>
      </c>
      <c r="I43" s="214" t="s">
        <v>160</v>
      </c>
      <c r="J43" s="215">
        <f>+Árak!F36</f>
        <v>160</v>
      </c>
      <c r="K43" s="214" t="s">
        <v>371</v>
      </c>
      <c r="L43" s="224">
        <f>+Árak!G36</f>
        <v>155</v>
      </c>
      <c r="M43" s="10"/>
      <c r="N43" s="10"/>
    </row>
    <row r="44" spans="1:14" ht="45" customHeight="1">
      <c r="A44" s="20" t="s">
        <v>161</v>
      </c>
      <c r="B44" s="21" t="s">
        <v>157</v>
      </c>
      <c r="C44" s="223" t="s">
        <v>374</v>
      </c>
      <c r="D44" s="213">
        <f>+Árak!C37</f>
        <v>130</v>
      </c>
      <c r="E44" s="214" t="s">
        <v>162</v>
      </c>
      <c r="F44" s="213">
        <f>+Árak!D37</f>
        <v>130</v>
      </c>
      <c r="G44" s="214" t="s">
        <v>372</v>
      </c>
      <c r="H44" s="213">
        <f>+Árak!E37</f>
        <v>130</v>
      </c>
      <c r="I44" s="214" t="s">
        <v>373</v>
      </c>
      <c r="J44" s="215">
        <f>+Árak!F37</f>
        <v>130</v>
      </c>
      <c r="K44" s="214" t="s">
        <v>159</v>
      </c>
      <c r="L44" s="224">
        <f>+Árak!G37</f>
        <v>130</v>
      </c>
      <c r="M44" s="10"/>
      <c r="N44" s="10"/>
    </row>
    <row r="45" spans="1:14" ht="18" customHeight="1">
      <c r="A45" s="25" t="s">
        <v>163</v>
      </c>
      <c r="B45" s="35" t="s">
        <v>164</v>
      </c>
      <c r="C45" s="223" t="s">
        <v>165</v>
      </c>
      <c r="D45" s="213">
        <f>+Árak!C38</f>
        <v>65</v>
      </c>
      <c r="E45" s="214" t="s">
        <v>165</v>
      </c>
      <c r="F45" s="213">
        <f>+Árak!D38</f>
        <v>65</v>
      </c>
      <c r="G45" s="214" t="s">
        <v>165</v>
      </c>
      <c r="H45" s="213">
        <f>+Árak!E38</f>
        <v>65</v>
      </c>
      <c r="I45" s="214" t="s">
        <v>165</v>
      </c>
      <c r="J45" s="215">
        <f>+Árak!F38</f>
        <v>65</v>
      </c>
      <c r="K45" s="214" t="s">
        <v>165</v>
      </c>
      <c r="L45" s="224">
        <f>+Árak!G38</f>
        <v>65</v>
      </c>
      <c r="M45" s="10"/>
      <c r="N45" s="10"/>
    </row>
    <row r="46" spans="1:14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312"/>
      <c r="M46" s="311"/>
      <c r="N46" s="10"/>
    </row>
    <row r="47" spans="1:14" ht="83.25" customHeight="1">
      <c r="A47" s="36" t="s">
        <v>167</v>
      </c>
      <c r="B47" s="266" t="s">
        <v>168</v>
      </c>
      <c r="C47" s="223" t="s">
        <v>276</v>
      </c>
      <c r="D47" s="213">
        <f>+Árak!C39</f>
        <v>585</v>
      </c>
      <c r="E47" s="214" t="s">
        <v>375</v>
      </c>
      <c r="F47" s="213">
        <f>+Árak!D39</f>
        <v>620</v>
      </c>
      <c r="G47" s="214" t="s">
        <v>328</v>
      </c>
      <c r="H47" s="213">
        <f>+Árak!E39</f>
        <v>610</v>
      </c>
      <c r="I47" s="214" t="s">
        <v>304</v>
      </c>
      <c r="J47" s="215">
        <f>+Árak!F39</f>
        <v>615</v>
      </c>
      <c r="K47" s="214" t="s">
        <v>169</v>
      </c>
      <c r="L47" s="224">
        <f>+Árak!G39</f>
        <v>670</v>
      </c>
      <c r="M47" s="10"/>
      <c r="N47" s="10"/>
    </row>
    <row r="48" spans="1:14" ht="124.5" customHeight="1">
      <c r="A48" s="36" t="s">
        <v>170</v>
      </c>
      <c r="B48" s="37" t="s">
        <v>69</v>
      </c>
      <c r="C48" s="223" t="s">
        <v>376</v>
      </c>
      <c r="D48" s="213">
        <f>+Árak!C40</f>
        <v>1005</v>
      </c>
      <c r="E48" s="214" t="s">
        <v>377</v>
      </c>
      <c r="F48" s="213">
        <f>+Árak!D40</f>
        <v>1035</v>
      </c>
      <c r="G48" s="214" t="s">
        <v>378</v>
      </c>
      <c r="H48" s="213">
        <f>+Árak!E40</f>
        <v>1105</v>
      </c>
      <c r="I48" s="214" t="s">
        <v>329</v>
      </c>
      <c r="J48" s="215">
        <f>+Árak!F40</f>
        <v>1045</v>
      </c>
      <c r="K48" s="214" t="s">
        <v>379</v>
      </c>
      <c r="L48" s="224">
        <f>+Árak!G40</f>
        <v>1040</v>
      </c>
      <c r="M48" s="10"/>
      <c r="N48" s="10"/>
    </row>
    <row r="49" spans="1:14" ht="94.5" customHeight="1">
      <c r="A49" s="36" t="s">
        <v>171</v>
      </c>
      <c r="B49" s="37" t="s">
        <v>69</v>
      </c>
      <c r="C49" s="223" t="s">
        <v>330</v>
      </c>
      <c r="D49" s="213">
        <f>+Árak!C41</f>
        <v>1050</v>
      </c>
      <c r="E49" s="214" t="s">
        <v>280</v>
      </c>
      <c r="F49" s="213">
        <f>+Árak!D41</f>
        <v>1135</v>
      </c>
      <c r="G49" s="214" t="s">
        <v>331</v>
      </c>
      <c r="H49" s="213">
        <f>+Árak!E41</f>
        <v>1015</v>
      </c>
      <c r="I49" s="214" t="s">
        <v>380</v>
      </c>
      <c r="J49" s="215">
        <f>+Árak!F41</f>
        <v>935</v>
      </c>
      <c r="K49" s="214" t="s">
        <v>429</v>
      </c>
      <c r="L49" s="224">
        <f>+Árak!G41</f>
        <v>1105</v>
      </c>
      <c r="M49" s="10"/>
      <c r="N49" s="10"/>
    </row>
    <row r="50" spans="1:14" ht="133.5" customHeight="1">
      <c r="A50" s="36" t="s">
        <v>172</v>
      </c>
      <c r="B50" s="37" t="s">
        <v>69</v>
      </c>
      <c r="C50" s="223" t="s">
        <v>381</v>
      </c>
      <c r="D50" s="213">
        <f>+Árak!C42</f>
        <v>1215</v>
      </c>
      <c r="E50" s="214" t="s">
        <v>382</v>
      </c>
      <c r="F50" s="213">
        <f>+Árak!D42</f>
        <v>1090</v>
      </c>
      <c r="G50" s="214" t="s">
        <v>332</v>
      </c>
      <c r="H50" s="213">
        <f>+Árak!E42</f>
        <v>1315</v>
      </c>
      <c r="I50" s="214" t="s">
        <v>383</v>
      </c>
      <c r="J50" s="215">
        <f>+Árak!F42</f>
        <v>1175</v>
      </c>
      <c r="K50" s="214" t="s">
        <v>281</v>
      </c>
      <c r="L50" s="224">
        <f>+Árak!G42</f>
        <v>1075</v>
      </c>
      <c r="M50" s="10"/>
      <c r="N50" s="10"/>
    </row>
    <row r="51" spans="1:14" ht="119.25" customHeight="1">
      <c r="A51" s="36" t="s">
        <v>173</v>
      </c>
      <c r="B51" s="37" t="s">
        <v>69</v>
      </c>
      <c r="C51" s="223" t="s">
        <v>384</v>
      </c>
      <c r="D51" s="213">
        <f>+Árak!C43</f>
        <v>1145</v>
      </c>
      <c r="E51" s="214" t="s">
        <v>385</v>
      </c>
      <c r="F51" s="213">
        <f>+Árak!D43</f>
        <v>1005</v>
      </c>
      <c r="G51" s="214" t="s">
        <v>279</v>
      </c>
      <c r="H51" s="213">
        <f>+Árak!E43</f>
        <v>1145</v>
      </c>
      <c r="I51" s="214" t="s">
        <v>387</v>
      </c>
      <c r="J51" s="215">
        <f>+Árak!F43</f>
        <v>1135</v>
      </c>
      <c r="K51" s="214" t="s">
        <v>386</v>
      </c>
      <c r="L51" s="224">
        <f>+Árak!G43</f>
        <v>1315</v>
      </c>
      <c r="M51" s="10"/>
      <c r="N51" s="10"/>
    </row>
    <row r="52" spans="1:14" ht="119.25" customHeight="1">
      <c r="A52" s="36" t="s">
        <v>174</v>
      </c>
      <c r="B52" s="37" t="s">
        <v>69</v>
      </c>
      <c r="C52" s="223" t="s">
        <v>388</v>
      </c>
      <c r="D52" s="213">
        <f>+Árak!C44</f>
        <v>1090</v>
      </c>
      <c r="E52" s="214" t="s">
        <v>300</v>
      </c>
      <c r="F52" s="213">
        <f>+Árak!D44</f>
        <v>1235</v>
      </c>
      <c r="G52" s="214" t="s">
        <v>390</v>
      </c>
      <c r="H52" s="213">
        <f>+Árak!E44</f>
        <v>1125</v>
      </c>
      <c r="I52" s="214" t="s">
        <v>333</v>
      </c>
      <c r="J52" s="215">
        <f>+Árak!F44</f>
        <v>1095</v>
      </c>
      <c r="K52" s="214" t="s">
        <v>389</v>
      </c>
      <c r="L52" s="224">
        <f>+Árak!G44</f>
        <v>1145</v>
      </c>
      <c r="M52" s="10"/>
      <c r="N52" s="10"/>
    </row>
    <row r="53" spans="1:14" ht="149.25" customHeight="1">
      <c r="A53" s="36" t="s">
        <v>277</v>
      </c>
      <c r="B53" s="37" t="str">
        <f>"Menü 
5 napra "&amp;Árak!B45&amp;" Ft/HÉT
"&amp;Árak!B45/5&amp;" Ft/nap"</f>
        <v>Menü 
5 napra 6650 Ft/HÉT
1330 Ft/nap</v>
      </c>
      <c r="C53" s="223" t="s">
        <v>419</v>
      </c>
      <c r="D53" s="213">
        <f>+Árak!C45</f>
        <v>1495</v>
      </c>
      <c r="E53" s="214" t="s">
        <v>420</v>
      </c>
      <c r="F53" s="213">
        <f>+Árak!D45</f>
        <v>1655</v>
      </c>
      <c r="G53" s="214" t="s">
        <v>391</v>
      </c>
      <c r="H53" s="213">
        <f>+Árak!E45</f>
        <v>1615</v>
      </c>
      <c r="I53" s="214" t="s">
        <v>334</v>
      </c>
      <c r="J53" s="215">
        <f>+Árak!F45</f>
        <v>1560</v>
      </c>
      <c r="K53" s="214" t="s">
        <v>428</v>
      </c>
      <c r="L53" s="224">
        <f>+Árak!G45</f>
        <v>1595</v>
      </c>
      <c r="M53" s="10"/>
      <c r="N53" s="10"/>
    </row>
    <row r="54" spans="1:14" ht="57" customHeight="1">
      <c r="A54" s="36" t="s">
        <v>278</v>
      </c>
      <c r="B54" s="37" t="s">
        <v>142</v>
      </c>
      <c r="C54" s="223" t="s">
        <v>421</v>
      </c>
      <c r="D54" s="213">
        <f>+Árak!C46</f>
        <v>535</v>
      </c>
      <c r="E54" s="214" t="s">
        <v>422</v>
      </c>
      <c r="F54" s="213">
        <f>+Árak!D46</f>
        <v>595</v>
      </c>
      <c r="G54" s="214" t="s">
        <v>423</v>
      </c>
      <c r="H54" s="213">
        <f>+Árak!E46</f>
        <v>535</v>
      </c>
      <c r="I54" s="214" t="s">
        <v>392</v>
      </c>
      <c r="J54" s="215">
        <f>+Árak!F46</f>
        <v>565</v>
      </c>
      <c r="K54" s="214" t="s">
        <v>424</v>
      </c>
      <c r="L54" s="224">
        <f>+Árak!G46</f>
        <v>595</v>
      </c>
      <c r="M54" s="10"/>
      <c r="N54" s="10"/>
    </row>
    <row r="55" spans="2:14" ht="29.25" customHeight="1" thickBot="1">
      <c r="B55" s="10"/>
      <c r="C55" s="229"/>
      <c r="D55" s="230"/>
      <c r="E55" s="231"/>
      <c r="F55" s="230"/>
      <c r="G55" s="231"/>
      <c r="H55" s="230"/>
      <c r="I55" s="231"/>
      <c r="J55" s="232"/>
      <c r="K55" s="231"/>
      <c r="L55" s="233"/>
      <c r="M55" s="10"/>
      <c r="N55" s="10"/>
    </row>
    <row r="56" spans="1:14" ht="176.25" customHeight="1">
      <c r="A56" s="38" t="s">
        <v>175</v>
      </c>
      <c r="B56" s="208" t="s">
        <v>176</v>
      </c>
      <c r="C56" s="223" t="s">
        <v>430</v>
      </c>
      <c r="D56" s="213">
        <f>+Árak!C47</f>
        <v>965</v>
      </c>
      <c r="E56" s="214" t="s">
        <v>448</v>
      </c>
      <c r="F56" s="213">
        <f>+Árak!D47</f>
        <v>995</v>
      </c>
      <c r="G56" s="214" t="s">
        <v>449</v>
      </c>
      <c r="H56" s="213">
        <f>+Árak!E47</f>
        <v>935</v>
      </c>
      <c r="I56" s="214" t="s">
        <v>450</v>
      </c>
      <c r="J56" s="215">
        <f>+Árak!F47</f>
        <v>985</v>
      </c>
      <c r="K56" s="214" t="s">
        <v>197</v>
      </c>
      <c r="L56" s="224">
        <f>+Árak!G47</f>
        <v>935</v>
      </c>
      <c r="M56" s="10"/>
      <c r="N56" s="10"/>
    </row>
    <row r="57" spans="1:14" ht="98.25" customHeight="1">
      <c r="A57" s="39" t="s">
        <v>177</v>
      </c>
      <c r="B57" s="209" t="s">
        <v>178</v>
      </c>
      <c r="C57" s="223" t="s">
        <v>451</v>
      </c>
      <c r="D57" s="213">
        <f>+Árak!C48</f>
        <v>675</v>
      </c>
      <c r="E57" s="214" t="s">
        <v>431</v>
      </c>
      <c r="F57" s="213">
        <f>+Árak!D48</f>
        <v>660</v>
      </c>
      <c r="G57" s="214" t="s">
        <v>452</v>
      </c>
      <c r="H57" s="213">
        <f>+Árak!E48</f>
        <v>695</v>
      </c>
      <c r="I57" s="214" t="s">
        <v>432</v>
      </c>
      <c r="J57" s="215">
        <f>+Árak!F48</f>
        <v>765</v>
      </c>
      <c r="K57" s="214" t="s">
        <v>453</v>
      </c>
      <c r="L57" s="224">
        <f>+Árak!G48</f>
        <v>660</v>
      </c>
      <c r="M57" s="10"/>
      <c r="N57" s="10"/>
    </row>
    <row r="58" spans="1:14" ht="119.25" customHeight="1">
      <c r="A58" s="40" t="s">
        <v>179</v>
      </c>
      <c r="B58" s="210" t="s">
        <v>180</v>
      </c>
      <c r="C58" s="223" t="s">
        <v>454</v>
      </c>
      <c r="D58" s="213">
        <f>+Árak!C49</f>
        <v>915</v>
      </c>
      <c r="E58" s="214" t="s">
        <v>455</v>
      </c>
      <c r="F58" s="213">
        <f>+Árak!D49</f>
        <v>945</v>
      </c>
      <c r="G58" s="214" t="s">
        <v>456</v>
      </c>
      <c r="H58" s="213">
        <f>+Árak!E49</f>
        <v>915</v>
      </c>
      <c r="I58" s="214" t="s">
        <v>457</v>
      </c>
      <c r="J58" s="215">
        <f>+Árak!F49</f>
        <v>925</v>
      </c>
      <c r="K58" s="214" t="s">
        <v>458</v>
      </c>
      <c r="L58" s="224">
        <f>+Árak!G49</f>
        <v>905</v>
      </c>
      <c r="M58" s="10"/>
      <c r="N58" s="10"/>
    </row>
    <row r="59" spans="1:14" ht="180" customHeight="1">
      <c r="A59" s="39" t="s">
        <v>181</v>
      </c>
      <c r="B59" s="209" t="s">
        <v>182</v>
      </c>
      <c r="C59" s="223" t="s">
        <v>459</v>
      </c>
      <c r="D59" s="213">
        <f>+Árak!C50</f>
        <v>945</v>
      </c>
      <c r="E59" s="214" t="s">
        <v>460</v>
      </c>
      <c r="F59" s="213">
        <f>+Árak!D50</f>
        <v>955</v>
      </c>
      <c r="G59" s="214" t="s">
        <v>461</v>
      </c>
      <c r="H59" s="213">
        <f>+Árak!E50</f>
        <v>975</v>
      </c>
      <c r="I59" s="214" t="s">
        <v>196</v>
      </c>
      <c r="J59" s="215">
        <f>+Árak!F50</f>
        <v>945</v>
      </c>
      <c r="K59" s="214" t="s">
        <v>393</v>
      </c>
      <c r="L59" s="224">
        <f>+Árak!G50</f>
        <v>975</v>
      </c>
      <c r="M59" s="10"/>
      <c r="N59" s="10"/>
    </row>
    <row r="60" spans="1:14" ht="106.5" customHeight="1">
      <c r="A60" s="41" t="s">
        <v>183</v>
      </c>
      <c r="B60" s="209" t="str">
        <f>"Office Menü 
5 napra "&amp;Árak!B51&amp;" Ft
"&amp;Árak!B51/5&amp;" Ft/nap"</f>
        <v>Office Menü 
5 napra 5450 Ft
1090 Ft/nap</v>
      </c>
      <c r="C60" s="223" t="s">
        <v>394</v>
      </c>
      <c r="D60" s="213">
        <f>+Árak!C51</f>
        <v>1255</v>
      </c>
      <c r="E60" s="214" t="s">
        <v>433</v>
      </c>
      <c r="F60" s="213">
        <f>+Árak!D51</f>
        <v>1080</v>
      </c>
      <c r="G60" s="214" t="s">
        <v>462</v>
      </c>
      <c r="H60" s="213">
        <f>+Árak!E51</f>
        <v>1215</v>
      </c>
      <c r="I60" s="214" t="s">
        <v>434</v>
      </c>
      <c r="J60" s="215">
        <f>+Árak!F51</f>
        <v>1265</v>
      </c>
      <c r="K60" s="214" t="s">
        <v>463</v>
      </c>
      <c r="L60" s="224">
        <f>+Árak!G51</f>
        <v>1235</v>
      </c>
      <c r="M60" s="10"/>
      <c r="N60" s="10"/>
    </row>
    <row r="61" spans="1:14" ht="129" customHeight="1">
      <c r="A61" s="42" t="s">
        <v>184</v>
      </c>
      <c r="B61" s="211" t="s">
        <v>185</v>
      </c>
      <c r="C61" s="223" t="s">
        <v>464</v>
      </c>
      <c r="D61" s="213">
        <f>+Árak!C52</f>
        <v>925</v>
      </c>
      <c r="E61" s="214" t="s">
        <v>465</v>
      </c>
      <c r="F61" s="213">
        <f>+Árak!D52</f>
        <v>785</v>
      </c>
      <c r="G61" s="214" t="s">
        <v>466</v>
      </c>
      <c r="H61" s="213">
        <f>+Árak!E52</f>
        <v>925</v>
      </c>
      <c r="I61" s="214" t="s">
        <v>467</v>
      </c>
      <c r="J61" s="215">
        <f>+Árak!F52</f>
        <v>885</v>
      </c>
      <c r="K61" s="214" t="s">
        <v>468</v>
      </c>
      <c r="L61" s="224">
        <f>+Árak!G52</f>
        <v>935</v>
      </c>
      <c r="M61" s="10"/>
      <c r="N61" s="10"/>
    </row>
    <row r="62" spans="1:14" ht="116.25" customHeight="1">
      <c r="A62" s="43" t="s">
        <v>186</v>
      </c>
      <c r="B62" s="209" t="s">
        <v>187</v>
      </c>
      <c r="C62" s="223" t="s">
        <v>395</v>
      </c>
      <c r="D62" s="213">
        <f>+Árak!C53</f>
        <v>915</v>
      </c>
      <c r="E62" s="214" t="s">
        <v>469</v>
      </c>
      <c r="F62" s="213">
        <f>+Árak!D53</f>
        <v>770</v>
      </c>
      <c r="G62" s="214" t="s">
        <v>470</v>
      </c>
      <c r="H62" s="213">
        <f>+Árak!E53</f>
        <v>765</v>
      </c>
      <c r="I62" s="214" t="s">
        <v>471</v>
      </c>
      <c r="J62" s="215">
        <f>+Árak!F53</f>
        <v>705</v>
      </c>
      <c r="K62" s="214" t="s">
        <v>472</v>
      </c>
      <c r="L62" s="224">
        <f>+Árak!G53</f>
        <v>775</v>
      </c>
      <c r="M62" s="10"/>
      <c r="N62" s="10"/>
    </row>
    <row r="63" spans="1:14" ht="143.25" customHeight="1">
      <c r="A63" s="43" t="s">
        <v>188</v>
      </c>
      <c r="B63" s="209" t="s">
        <v>189</v>
      </c>
      <c r="C63" s="223" t="s">
        <v>473</v>
      </c>
      <c r="D63" s="213">
        <f>+Árak!C54</f>
        <v>975</v>
      </c>
      <c r="E63" s="214" t="s">
        <v>435</v>
      </c>
      <c r="F63" s="213">
        <f>+Árak!D54</f>
        <v>885</v>
      </c>
      <c r="G63" s="214" t="s">
        <v>474</v>
      </c>
      <c r="H63" s="213">
        <f>+Árak!E54</f>
        <v>890</v>
      </c>
      <c r="I63" s="214" t="s">
        <v>436</v>
      </c>
      <c r="J63" s="215">
        <f>+Árak!F54</f>
        <v>880</v>
      </c>
      <c r="K63" s="214" t="s">
        <v>198</v>
      </c>
      <c r="L63" s="224">
        <f>+Árak!G54</f>
        <v>945</v>
      </c>
      <c r="M63" s="10"/>
      <c r="N63" s="10"/>
    </row>
    <row r="64" spans="1:14" ht="160.5" customHeight="1">
      <c r="A64" s="43" t="s">
        <v>190</v>
      </c>
      <c r="B64" s="209" t="s">
        <v>191</v>
      </c>
      <c r="C64" s="223" t="s">
        <v>437</v>
      </c>
      <c r="D64" s="213">
        <f>+Árak!C55</f>
        <v>935</v>
      </c>
      <c r="E64" s="214" t="s">
        <v>475</v>
      </c>
      <c r="F64" s="213">
        <f>+Árak!D55</f>
        <v>930</v>
      </c>
      <c r="G64" s="214" t="s">
        <v>476</v>
      </c>
      <c r="H64" s="213">
        <f>+Árak!E55</f>
        <v>935</v>
      </c>
      <c r="I64" s="214" t="s">
        <v>477</v>
      </c>
      <c r="J64" s="215">
        <f>+Árak!F55</f>
        <v>965</v>
      </c>
      <c r="K64" s="214" t="s">
        <v>478</v>
      </c>
      <c r="L64" s="224">
        <f>+Árak!G55</f>
        <v>930</v>
      </c>
      <c r="M64" s="10"/>
      <c r="N64" s="10"/>
    </row>
    <row r="65" spans="1:16" ht="63" customHeight="1">
      <c r="A65" s="262" t="s">
        <v>192</v>
      </c>
      <c r="B65" s="261" t="s">
        <v>193</v>
      </c>
      <c r="C65" s="223" t="s">
        <v>414</v>
      </c>
      <c r="D65" s="213">
        <f>+Árak!C56</f>
        <v>345</v>
      </c>
      <c r="E65" s="214" t="s">
        <v>415</v>
      </c>
      <c r="F65" s="213">
        <f>+Árak!D56</f>
        <v>335</v>
      </c>
      <c r="G65" s="212" t="s">
        <v>416</v>
      </c>
      <c r="H65" s="213">
        <f>+Árak!E56</f>
        <v>345</v>
      </c>
      <c r="I65" s="214" t="s">
        <v>417</v>
      </c>
      <c r="J65" s="215">
        <f>+Árak!F56</f>
        <v>335</v>
      </c>
      <c r="K65" s="214" t="s">
        <v>418</v>
      </c>
      <c r="L65" s="224">
        <f>+Árak!G56</f>
        <v>435</v>
      </c>
      <c r="M65" s="10"/>
      <c r="N65" s="10"/>
      <c r="P65" s="44"/>
    </row>
    <row r="66" spans="1:16" ht="26.25" thickBot="1">
      <c r="A66" s="244" t="s">
        <v>313</v>
      </c>
      <c r="B66" s="260" t="s">
        <v>314</v>
      </c>
      <c r="C66" s="245" t="s">
        <v>314</v>
      </c>
      <c r="D66" s="256">
        <v>125</v>
      </c>
      <c r="E66" s="257" t="s">
        <v>314</v>
      </c>
      <c r="F66" s="256">
        <v>125</v>
      </c>
      <c r="G66" s="258" t="s">
        <v>314</v>
      </c>
      <c r="H66" s="256">
        <v>125</v>
      </c>
      <c r="I66" s="258" t="s">
        <v>314</v>
      </c>
      <c r="J66" s="259">
        <v>125</v>
      </c>
      <c r="K66" s="258" t="s">
        <v>314</v>
      </c>
      <c r="L66" s="224">
        <v>125</v>
      </c>
      <c r="M66" s="2"/>
      <c r="P66" s="44"/>
    </row>
    <row r="67" spans="1:16" ht="13.5" thickBot="1">
      <c r="A67" s="45"/>
      <c r="B67" s="45"/>
      <c r="C67" s="45"/>
      <c r="D67" s="46"/>
      <c r="E67" s="45"/>
      <c r="F67" s="46"/>
      <c r="G67" s="254"/>
      <c r="H67" s="46"/>
      <c r="I67" s="254"/>
      <c r="J67" s="58"/>
      <c r="K67" s="254"/>
      <c r="L67" s="58"/>
      <c r="M67" s="255"/>
      <c r="P67" s="44"/>
    </row>
    <row r="68" spans="1:18" ht="21" customHeight="1" thickBot="1">
      <c r="A68" s="45"/>
      <c r="C68" s="45"/>
      <c r="D68" s="46"/>
      <c r="E68" s="47" t="str">
        <f>Étlap!C2</f>
        <v>03.20. Hétfő</v>
      </c>
      <c r="F68" s="48"/>
      <c r="G68" s="49" t="str">
        <f>Étlap!E2</f>
        <v>03.21. Kedd</v>
      </c>
      <c r="H68" s="48"/>
      <c r="I68" s="49" t="str">
        <f>Étlap!G2</f>
        <v>03.22. Szerda</v>
      </c>
      <c r="J68" s="50"/>
      <c r="K68" s="49" t="str">
        <f>Étlap!I2</f>
        <v>03.23. Csütörtök</v>
      </c>
      <c r="L68" s="50"/>
      <c r="M68" s="277" t="str">
        <f>Étlap!K2</f>
        <v>03.24. Péntek</v>
      </c>
      <c r="N68" s="277"/>
      <c r="O68" s="278" t="s">
        <v>341</v>
      </c>
      <c r="P68" s="278"/>
      <c r="Q68" s="284" t="s">
        <v>342</v>
      </c>
      <c r="R68" s="285"/>
    </row>
    <row r="69" spans="1:18" ht="101.25" customHeight="1">
      <c r="A69" s="281" t="s">
        <v>194</v>
      </c>
      <c r="B69" s="281" t="str">
        <f>"SPEED menü
"&amp;Árak!B57&amp;" Ft/hét
"&amp;Árak!B57/7&amp;" Ft/nap"</f>
        <v>SPEED menü
10430 Ft/hét
1490 Ft/nap</v>
      </c>
      <c r="C69" s="51" t="s">
        <v>195</v>
      </c>
      <c r="D69" s="52"/>
      <c r="E69" s="279" t="s">
        <v>396</v>
      </c>
      <c r="F69" s="279"/>
      <c r="G69" s="279" t="s">
        <v>397</v>
      </c>
      <c r="H69" s="279"/>
      <c r="I69" s="279" t="s">
        <v>412</v>
      </c>
      <c r="J69" s="279"/>
      <c r="K69" s="279" t="s">
        <v>196</v>
      </c>
      <c r="L69" s="279"/>
      <c r="M69" s="279" t="s">
        <v>413</v>
      </c>
      <c r="N69" s="279"/>
      <c r="O69" s="279" t="s">
        <v>197</v>
      </c>
      <c r="P69" s="279"/>
      <c r="Q69" s="286" t="s">
        <v>198</v>
      </c>
      <c r="R69" s="287"/>
    </row>
    <row r="70" spans="1:18" ht="71.25" customHeight="1">
      <c r="A70" s="282"/>
      <c r="B70" s="282"/>
      <c r="C70" s="53" t="s">
        <v>199</v>
      </c>
      <c r="D70" s="54"/>
      <c r="E70" s="279" t="s">
        <v>398</v>
      </c>
      <c r="F70" s="279"/>
      <c r="G70" s="280" t="s">
        <v>200</v>
      </c>
      <c r="H70" s="280"/>
      <c r="I70" s="280" t="s">
        <v>399</v>
      </c>
      <c r="J70" s="280"/>
      <c r="K70" s="280" t="s">
        <v>201</v>
      </c>
      <c r="L70" s="280"/>
      <c r="M70" s="280" t="s">
        <v>400</v>
      </c>
      <c r="N70" s="280"/>
      <c r="O70" s="280" t="s">
        <v>401</v>
      </c>
      <c r="P70" s="280"/>
      <c r="Q70" s="286" t="s">
        <v>202</v>
      </c>
      <c r="R70" s="287"/>
    </row>
    <row r="71" spans="1:18" ht="45.75" customHeight="1">
      <c r="A71" s="282"/>
      <c r="B71" s="282"/>
      <c r="C71" s="53" t="s">
        <v>203</v>
      </c>
      <c r="D71" s="54"/>
      <c r="E71" s="279" t="s">
        <v>204</v>
      </c>
      <c r="F71" s="279"/>
      <c r="G71" s="280" t="s">
        <v>402</v>
      </c>
      <c r="H71" s="280"/>
      <c r="I71" s="280" t="s">
        <v>411</v>
      </c>
      <c r="J71" s="280"/>
      <c r="K71" s="280" t="s">
        <v>205</v>
      </c>
      <c r="L71" s="280"/>
      <c r="M71" s="280" t="s">
        <v>410</v>
      </c>
      <c r="N71" s="280"/>
      <c r="O71" s="280" t="s">
        <v>408</v>
      </c>
      <c r="P71" s="280"/>
      <c r="Q71" s="286" t="s">
        <v>206</v>
      </c>
      <c r="R71" s="287"/>
    </row>
    <row r="72" spans="1:18" ht="52.5" customHeight="1" thickBot="1">
      <c r="A72" s="283"/>
      <c r="B72" s="283"/>
      <c r="C72" s="55" t="s">
        <v>1</v>
      </c>
      <c r="D72" s="56"/>
      <c r="E72" s="279" t="s">
        <v>404</v>
      </c>
      <c r="F72" s="279"/>
      <c r="G72" s="280" t="s">
        <v>403</v>
      </c>
      <c r="H72" s="280"/>
      <c r="I72" s="280" t="s">
        <v>207</v>
      </c>
      <c r="J72" s="280"/>
      <c r="K72" s="280" t="s">
        <v>405</v>
      </c>
      <c r="L72" s="280"/>
      <c r="M72" s="310" t="s">
        <v>406</v>
      </c>
      <c r="N72" s="310"/>
      <c r="O72" s="280" t="s">
        <v>407</v>
      </c>
      <c r="P72" s="280"/>
      <c r="Q72" s="286" t="s">
        <v>409</v>
      </c>
      <c r="R72" s="287"/>
    </row>
    <row r="73" spans="1:19" ht="12.75" customHeight="1">
      <c r="A73" s="57"/>
      <c r="C73" s="45"/>
      <c r="D73" s="46"/>
      <c r="E73" s="45"/>
      <c r="F73" s="46"/>
      <c r="G73" s="45"/>
      <c r="H73" s="46"/>
      <c r="I73" s="45"/>
      <c r="J73" s="58"/>
      <c r="K73" s="45"/>
      <c r="L73" s="58"/>
      <c r="N73" s="59"/>
      <c r="P73" s="44"/>
      <c r="S73" s="59"/>
    </row>
    <row r="74" spans="1:19" ht="13.5" customHeight="1">
      <c r="A74" s="57"/>
      <c r="C74" s="45"/>
      <c r="D74" s="46"/>
      <c r="E74" s="45"/>
      <c r="F74" s="46"/>
      <c r="G74" s="45"/>
      <c r="H74" s="46"/>
      <c r="I74" s="45"/>
      <c r="J74" s="58"/>
      <c r="K74" s="45"/>
      <c r="L74" s="58"/>
      <c r="N74" s="59"/>
      <c r="P74" s="44"/>
      <c r="S74" s="59"/>
    </row>
    <row r="75" spans="1:19" ht="15" customHeight="1">
      <c r="A75" s="246" t="s">
        <v>315</v>
      </c>
      <c r="B75" s="247"/>
      <c r="C75" s="248" t="s">
        <v>316</v>
      </c>
      <c r="D75" s="230">
        <v>205</v>
      </c>
      <c r="E75" s="248" t="s">
        <v>316</v>
      </c>
      <c r="F75" s="230">
        <v>205</v>
      </c>
      <c r="G75" s="248" t="s">
        <v>316</v>
      </c>
      <c r="H75" s="230">
        <v>205</v>
      </c>
      <c r="I75" s="248" t="s">
        <v>316</v>
      </c>
      <c r="J75" s="230">
        <v>205</v>
      </c>
      <c r="K75" s="248" t="s">
        <v>316</v>
      </c>
      <c r="L75" s="230">
        <v>205</v>
      </c>
      <c r="N75" s="59"/>
      <c r="P75" s="44"/>
      <c r="S75" s="59"/>
    </row>
    <row r="76" spans="1:19" ht="15" customHeight="1">
      <c r="A76" s="246" t="s">
        <v>317</v>
      </c>
      <c r="B76" s="247"/>
      <c r="C76" s="248" t="s">
        <v>318</v>
      </c>
      <c r="D76" s="230">
        <v>205</v>
      </c>
      <c r="E76" s="248" t="s">
        <v>318</v>
      </c>
      <c r="F76" s="230">
        <v>205</v>
      </c>
      <c r="G76" s="248" t="s">
        <v>318</v>
      </c>
      <c r="H76" s="230">
        <v>205</v>
      </c>
      <c r="I76" s="248" t="s">
        <v>318</v>
      </c>
      <c r="J76" s="230">
        <v>205</v>
      </c>
      <c r="K76" s="248" t="s">
        <v>318</v>
      </c>
      <c r="L76" s="230">
        <v>205</v>
      </c>
      <c r="N76" s="59"/>
      <c r="P76" s="44"/>
      <c r="S76" s="59"/>
    </row>
    <row r="77" spans="1:16" ht="30" customHeight="1">
      <c r="A77" s="246" t="s">
        <v>319</v>
      </c>
      <c r="B77" s="247"/>
      <c r="C77" s="248" t="s">
        <v>343</v>
      </c>
      <c r="D77" s="230">
        <v>205</v>
      </c>
      <c r="E77" s="248" t="s">
        <v>343</v>
      </c>
      <c r="F77" s="230">
        <v>205</v>
      </c>
      <c r="G77" s="248" t="s">
        <v>343</v>
      </c>
      <c r="H77" s="230">
        <v>205</v>
      </c>
      <c r="I77" s="248" t="s">
        <v>343</v>
      </c>
      <c r="J77" s="230">
        <v>205</v>
      </c>
      <c r="K77" s="248" t="s">
        <v>343</v>
      </c>
      <c r="L77" s="230">
        <v>205</v>
      </c>
      <c r="P77" s="44"/>
    </row>
    <row r="78" spans="1:12" ht="30" customHeight="1">
      <c r="A78" s="246" t="s">
        <v>320</v>
      </c>
      <c r="B78" s="247"/>
      <c r="C78" s="248" t="s">
        <v>344</v>
      </c>
      <c r="D78" s="230">
        <v>205</v>
      </c>
      <c r="E78" s="248" t="s">
        <v>344</v>
      </c>
      <c r="F78" s="230">
        <v>205</v>
      </c>
      <c r="G78" s="248" t="s">
        <v>344</v>
      </c>
      <c r="H78" s="230">
        <v>205</v>
      </c>
      <c r="I78" s="248" t="s">
        <v>344</v>
      </c>
      <c r="J78" s="230">
        <v>205</v>
      </c>
      <c r="K78" s="248" t="s">
        <v>344</v>
      </c>
      <c r="L78" s="230">
        <v>205</v>
      </c>
    </row>
    <row r="79" spans="1:12" ht="15" customHeight="1">
      <c r="A79" s="246" t="s">
        <v>321</v>
      </c>
      <c r="B79" s="247"/>
      <c r="C79" s="248" t="s">
        <v>322</v>
      </c>
      <c r="D79" s="230">
        <v>235</v>
      </c>
      <c r="E79" s="248" t="s">
        <v>322</v>
      </c>
      <c r="F79" s="230">
        <v>235</v>
      </c>
      <c r="G79" s="248" t="s">
        <v>322</v>
      </c>
      <c r="H79" s="230">
        <v>235</v>
      </c>
      <c r="I79" s="248" t="s">
        <v>322</v>
      </c>
      <c r="J79" s="230">
        <v>235</v>
      </c>
      <c r="K79" s="248" t="s">
        <v>322</v>
      </c>
      <c r="L79" s="230">
        <v>235</v>
      </c>
    </row>
    <row r="80" spans="1:12" ht="30" customHeight="1">
      <c r="A80" s="246" t="s">
        <v>323</v>
      </c>
      <c r="B80" s="247"/>
      <c r="C80" s="248" t="s">
        <v>345</v>
      </c>
      <c r="D80" s="230">
        <v>255</v>
      </c>
      <c r="E80" s="248" t="s">
        <v>345</v>
      </c>
      <c r="F80" s="230">
        <v>255</v>
      </c>
      <c r="G80" s="248" t="s">
        <v>345</v>
      </c>
      <c r="H80" s="230">
        <v>255</v>
      </c>
      <c r="I80" s="248" t="s">
        <v>345</v>
      </c>
      <c r="J80" s="230">
        <v>255</v>
      </c>
      <c r="K80" s="248" t="s">
        <v>345</v>
      </c>
      <c r="L80" s="230">
        <v>255</v>
      </c>
    </row>
    <row r="81" spans="1:12" ht="41.25" customHeight="1">
      <c r="A81" s="246" t="s">
        <v>324</v>
      </c>
      <c r="B81" s="247"/>
      <c r="C81" s="248" t="s">
        <v>346</v>
      </c>
      <c r="D81" s="230">
        <v>255</v>
      </c>
      <c r="E81" s="248" t="s">
        <v>346</v>
      </c>
      <c r="F81" s="230">
        <v>255</v>
      </c>
      <c r="G81" s="248" t="s">
        <v>346</v>
      </c>
      <c r="H81" s="230">
        <v>255</v>
      </c>
      <c r="I81" s="248" t="s">
        <v>346</v>
      </c>
      <c r="J81" s="230">
        <v>255</v>
      </c>
      <c r="K81" s="248" t="s">
        <v>346</v>
      </c>
      <c r="L81" s="230">
        <v>255</v>
      </c>
    </row>
    <row r="82" spans="3:12" ht="12.75" customHeight="1">
      <c r="C82" s="45"/>
      <c r="D82" s="46"/>
      <c r="E82" s="45"/>
      <c r="F82" s="46"/>
      <c r="G82" s="45"/>
      <c r="H82" s="46"/>
      <c r="I82" s="45"/>
      <c r="J82" s="58"/>
      <c r="K82" s="45"/>
      <c r="L82" s="58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3.5" customHeight="1"/>
    <row r="96" ht="13.5" customHeight="1"/>
    <row r="97" ht="12.75" customHeight="1"/>
    <row r="98" ht="12.75" customHeight="1"/>
    <row r="99" ht="12.75" customHeight="1"/>
  </sheetData>
  <sheetProtection selectLockedCells="1" selectUnlockedCells="1"/>
  <mergeCells count="70">
    <mergeCell ref="B69:B72"/>
    <mergeCell ref="A69:A72"/>
    <mergeCell ref="Q68:R68"/>
    <mergeCell ref="Q69:R69"/>
    <mergeCell ref="Q70:R70"/>
    <mergeCell ref="Q71:R71"/>
    <mergeCell ref="Q72:R72"/>
    <mergeCell ref="E72:F72"/>
    <mergeCell ref="G72:H72"/>
    <mergeCell ref="I72:J72"/>
    <mergeCell ref="K72:L72"/>
    <mergeCell ref="M72:N72"/>
    <mergeCell ref="O72:P72"/>
    <mergeCell ref="E71:F71"/>
    <mergeCell ref="G71:H71"/>
    <mergeCell ref="I71:J71"/>
    <mergeCell ref="K71:L71"/>
    <mergeCell ref="M71:N71"/>
    <mergeCell ref="O71:P71"/>
    <mergeCell ref="E70:F70"/>
    <mergeCell ref="G70:H70"/>
    <mergeCell ref="I70:J70"/>
    <mergeCell ref="K70:L70"/>
    <mergeCell ref="M70:N70"/>
    <mergeCell ref="O70:P70"/>
    <mergeCell ref="O68:P68"/>
    <mergeCell ref="E69:F69"/>
    <mergeCell ref="G69:H69"/>
    <mergeCell ref="I69:J69"/>
    <mergeCell ref="K69:L69"/>
    <mergeCell ref="M69:N69"/>
    <mergeCell ref="O69:P69"/>
    <mergeCell ref="D32:D33"/>
    <mergeCell ref="F32:F33"/>
    <mergeCell ref="H32:H33"/>
    <mergeCell ref="J32:J33"/>
    <mergeCell ref="L32:L33"/>
    <mergeCell ref="M68:N68"/>
    <mergeCell ref="D25:D26"/>
    <mergeCell ref="F25:F26"/>
    <mergeCell ref="H25:H26"/>
    <mergeCell ref="J25:J26"/>
    <mergeCell ref="L25:L26"/>
    <mergeCell ref="D28:D29"/>
    <mergeCell ref="F28:F29"/>
    <mergeCell ref="H28:H29"/>
    <mergeCell ref="J28:J29"/>
    <mergeCell ref="L28:L29"/>
    <mergeCell ref="D14:D15"/>
    <mergeCell ref="F14:F15"/>
    <mergeCell ref="H14:H15"/>
    <mergeCell ref="J14:J15"/>
    <mergeCell ref="L14:L15"/>
    <mergeCell ref="D22:D23"/>
    <mergeCell ref="F22:F23"/>
    <mergeCell ref="H22:H23"/>
    <mergeCell ref="J22:J23"/>
    <mergeCell ref="L22:L23"/>
    <mergeCell ref="D11:D12"/>
    <mergeCell ref="F11:F12"/>
    <mergeCell ref="H11:H12"/>
    <mergeCell ref="J11:J12"/>
    <mergeCell ref="K11:K12"/>
    <mergeCell ref="L11:L12"/>
    <mergeCell ref="A2:B2"/>
    <mergeCell ref="C2:D2"/>
    <mergeCell ref="E2:F2"/>
    <mergeCell ref="G2:H2"/>
    <mergeCell ref="I2:J2"/>
    <mergeCell ref="K2:L2"/>
  </mergeCells>
  <printOptions gridLines="1"/>
  <pageMargins left="0.75" right="0.75" top="1" bottom="1" header="0.5118055555555555" footer="0.5118055555555555"/>
  <pageSetup horizontalDpi="300" verticalDpi="300" orientation="portrait" paperSize="9" scale="32" r:id="rId2"/>
  <rowBreaks count="4" manualBreakCount="4">
    <brk id="19" max="255" man="1"/>
    <brk id="35" max="11" man="1"/>
    <brk id="45" max="11" man="1"/>
    <brk id="5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95"/>
  <sheetViews>
    <sheetView zoomScale="95" zoomScaleNormal="95" zoomScalePageLayoutView="0" workbookViewId="0" topLeftCell="A22">
      <selection activeCell="H44" sqref="H44"/>
    </sheetView>
  </sheetViews>
  <sheetFormatPr defaultColWidth="9.140625" defaultRowHeight="12.75"/>
  <cols>
    <col min="1" max="1" width="4.8515625" style="60" customWidth="1"/>
    <col min="2" max="3" width="13.57421875" style="61" customWidth="1"/>
    <col min="4" max="4" width="8.7109375" style="61" customWidth="1"/>
    <col min="5" max="5" width="4.7109375" style="61" customWidth="1"/>
    <col min="6" max="6" width="8.7109375" style="61" customWidth="1"/>
    <col min="7" max="7" width="5.140625" style="61" customWidth="1"/>
    <col min="8" max="8" width="8.7109375" style="61" customWidth="1"/>
    <col min="9" max="9" width="6.28125" style="61" customWidth="1"/>
    <col min="10" max="10" width="8.7109375" style="61" customWidth="1"/>
    <col min="11" max="11" width="5.8515625" style="61" customWidth="1"/>
    <col min="12" max="12" width="8.7109375" style="61" customWidth="1"/>
    <col min="13" max="13" width="6.7109375" style="61" customWidth="1"/>
    <col min="14" max="14" width="9.00390625" style="60" customWidth="1"/>
    <col min="15" max="15" width="5.57421875" style="61" customWidth="1"/>
    <col min="16" max="16" width="9.28125" style="61" customWidth="1"/>
    <col min="17" max="17" width="5.140625" style="61" customWidth="1"/>
    <col min="18" max="16384" width="9.140625" style="61" customWidth="1"/>
  </cols>
  <sheetData>
    <row r="1" spans="1:17" ht="23.25" customHeight="1">
      <c r="A1" s="288" t="s">
        <v>208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s="63" customFormat="1" ht="19.5" customHeight="1">
      <c r="A2" s="62"/>
      <c r="B2" s="289" t="str">
        <f>+Étlap!A2</f>
        <v>12. hét</v>
      </c>
      <c r="C2" s="289"/>
      <c r="D2" s="290" t="s">
        <v>209</v>
      </c>
      <c r="E2" s="290"/>
      <c r="F2" s="290" t="s">
        <v>210</v>
      </c>
      <c r="G2" s="290"/>
      <c r="H2" s="290" t="s">
        <v>211</v>
      </c>
      <c r="I2" s="290"/>
      <c r="J2" s="290" t="s">
        <v>212</v>
      </c>
      <c r="K2" s="290"/>
      <c r="L2" s="291" t="s">
        <v>213</v>
      </c>
      <c r="M2" s="291"/>
      <c r="N2" s="292" t="s">
        <v>214</v>
      </c>
      <c r="O2" s="292"/>
      <c r="P2" s="291" t="s">
        <v>215</v>
      </c>
      <c r="Q2" s="291"/>
    </row>
    <row r="3" spans="1:17" s="63" customFormat="1" ht="19.5" customHeight="1">
      <c r="A3" s="64" t="s">
        <v>0</v>
      </c>
      <c r="B3" s="293" t="s">
        <v>1</v>
      </c>
      <c r="C3" s="293"/>
      <c r="D3" s="65"/>
      <c r="E3" s="66" t="s">
        <v>0</v>
      </c>
      <c r="F3" s="67"/>
      <c r="G3" s="66" t="s">
        <v>0</v>
      </c>
      <c r="H3" s="67"/>
      <c r="I3" s="66" t="s">
        <v>0</v>
      </c>
      <c r="J3" s="67"/>
      <c r="K3" s="66" t="s">
        <v>0</v>
      </c>
      <c r="L3" s="68"/>
      <c r="M3" s="69" t="s">
        <v>0</v>
      </c>
      <c r="N3" s="70"/>
      <c r="O3" s="71"/>
      <c r="P3" s="72"/>
      <c r="Q3" s="73"/>
    </row>
    <row r="4" spans="1:17" s="63" customFormat="1" ht="19.5" customHeight="1">
      <c r="A4" s="64" t="s">
        <v>7</v>
      </c>
      <c r="B4" s="294" t="s">
        <v>1</v>
      </c>
      <c r="C4" s="294"/>
      <c r="D4" s="75"/>
      <c r="E4" s="76" t="s">
        <v>7</v>
      </c>
      <c r="F4" s="77"/>
      <c r="G4" s="76" t="s">
        <v>7</v>
      </c>
      <c r="H4" s="77"/>
      <c r="I4" s="76" t="s">
        <v>7</v>
      </c>
      <c r="J4" s="77"/>
      <c r="K4" s="76" t="s">
        <v>7</v>
      </c>
      <c r="L4" s="78"/>
      <c r="M4" s="79" t="s">
        <v>7</v>
      </c>
      <c r="N4" s="70"/>
      <c r="O4" s="71"/>
      <c r="P4" s="71"/>
      <c r="Q4" s="80"/>
    </row>
    <row r="5" spans="1:17" s="87" customFormat="1" ht="22.5" customHeight="1">
      <c r="A5" s="81" t="s">
        <v>11</v>
      </c>
      <c r="B5" s="295" t="s">
        <v>12</v>
      </c>
      <c r="C5" s="295"/>
      <c r="D5" s="82"/>
      <c r="E5" s="83" t="s">
        <v>11</v>
      </c>
      <c r="F5" s="82"/>
      <c r="G5" s="83" t="s">
        <v>11</v>
      </c>
      <c r="H5" s="82"/>
      <c r="I5" s="83" t="s">
        <v>11</v>
      </c>
      <c r="J5" s="82"/>
      <c r="K5" s="84" t="s">
        <v>11</v>
      </c>
      <c r="L5" s="85"/>
      <c r="M5" s="84" t="s">
        <v>11</v>
      </c>
      <c r="N5" s="70"/>
      <c r="O5" s="86"/>
      <c r="P5" s="71"/>
      <c r="Q5" s="80"/>
    </row>
    <row r="6" spans="1:17" s="87" customFormat="1" ht="22.5" customHeight="1">
      <c r="A6" s="64" t="s">
        <v>14</v>
      </c>
      <c r="B6" s="294" t="s">
        <v>12</v>
      </c>
      <c r="C6" s="294"/>
      <c r="D6" s="77"/>
      <c r="E6" s="76" t="s">
        <v>14</v>
      </c>
      <c r="F6" s="77"/>
      <c r="G6" s="76" t="s">
        <v>14</v>
      </c>
      <c r="H6" s="77"/>
      <c r="I6" s="76" t="s">
        <v>14</v>
      </c>
      <c r="J6" s="77"/>
      <c r="K6" s="79" t="s">
        <v>14</v>
      </c>
      <c r="L6" s="78"/>
      <c r="M6" s="79" t="s">
        <v>14</v>
      </c>
      <c r="N6" s="70"/>
      <c r="O6" s="86"/>
      <c r="P6" s="71"/>
      <c r="Q6" s="80"/>
    </row>
    <row r="7" spans="1:17" s="87" customFormat="1" ht="22.5" customHeight="1">
      <c r="A7" s="64" t="s">
        <v>16</v>
      </c>
      <c r="B7" s="88" t="s">
        <v>12</v>
      </c>
      <c r="C7" s="89"/>
      <c r="D7" s="77"/>
      <c r="E7" s="76" t="s">
        <v>16</v>
      </c>
      <c r="F7" s="77"/>
      <c r="G7" s="76" t="s">
        <v>16</v>
      </c>
      <c r="H7" s="77"/>
      <c r="I7" s="76" t="s">
        <v>16</v>
      </c>
      <c r="J7" s="77"/>
      <c r="K7" s="79" t="s">
        <v>16</v>
      </c>
      <c r="L7" s="78"/>
      <c r="M7" s="79" t="s">
        <v>16</v>
      </c>
      <c r="N7" s="70"/>
      <c r="O7" s="86"/>
      <c r="P7" s="71"/>
      <c r="Q7" s="80"/>
    </row>
    <row r="8" spans="1:17" s="87" customFormat="1" ht="22.5" customHeight="1">
      <c r="A8" s="64" t="s">
        <v>18</v>
      </c>
      <c r="B8" s="294" t="s">
        <v>19</v>
      </c>
      <c r="C8" s="294"/>
      <c r="D8" s="77"/>
      <c r="E8" s="76" t="s">
        <v>18</v>
      </c>
      <c r="F8" s="77"/>
      <c r="G8" s="76" t="s">
        <v>18</v>
      </c>
      <c r="H8" s="77"/>
      <c r="I8" s="76" t="s">
        <v>18</v>
      </c>
      <c r="J8" s="77"/>
      <c r="K8" s="79" t="s">
        <v>18</v>
      </c>
      <c r="L8" s="78"/>
      <c r="M8" s="79" t="s">
        <v>18</v>
      </c>
      <c r="N8" s="70"/>
      <c r="O8" s="86"/>
      <c r="P8" s="71"/>
      <c r="Q8" s="80"/>
    </row>
    <row r="9" spans="1:17" s="87" customFormat="1" ht="22.5" customHeight="1">
      <c r="A9" s="64" t="s">
        <v>22</v>
      </c>
      <c r="B9" s="294" t="s">
        <v>23</v>
      </c>
      <c r="C9" s="294"/>
      <c r="D9" s="77"/>
      <c r="E9" s="76" t="s">
        <v>22</v>
      </c>
      <c r="F9" s="77"/>
      <c r="G9" s="76" t="s">
        <v>22</v>
      </c>
      <c r="H9" s="77"/>
      <c r="I9" s="76" t="s">
        <v>22</v>
      </c>
      <c r="J9" s="77"/>
      <c r="K9" s="79" t="s">
        <v>22</v>
      </c>
      <c r="L9" s="78"/>
      <c r="M9" s="79" t="s">
        <v>22</v>
      </c>
      <c r="N9" s="70"/>
      <c r="O9" s="86"/>
      <c r="P9" s="71"/>
      <c r="Q9" s="80"/>
    </row>
    <row r="10" spans="1:17" s="87" customFormat="1" ht="22.5" customHeight="1">
      <c r="A10" s="64" t="s">
        <v>29</v>
      </c>
      <c r="B10" s="294" t="s">
        <v>30</v>
      </c>
      <c r="C10" s="294"/>
      <c r="D10" s="77"/>
      <c r="E10" s="76" t="s">
        <v>29</v>
      </c>
      <c r="F10" s="77"/>
      <c r="G10" s="76" t="s">
        <v>29</v>
      </c>
      <c r="H10" s="77"/>
      <c r="I10" s="76" t="s">
        <v>29</v>
      </c>
      <c r="J10" s="90"/>
      <c r="K10" s="79" t="s">
        <v>29</v>
      </c>
      <c r="L10" s="91"/>
      <c r="M10" s="79" t="s">
        <v>29</v>
      </c>
      <c r="N10" s="70"/>
      <c r="O10" s="86"/>
      <c r="P10" s="71"/>
      <c r="Q10" s="80"/>
    </row>
    <row r="11" spans="1:17" s="87" customFormat="1" ht="22.5" customHeight="1">
      <c r="A11" s="64" t="s">
        <v>216</v>
      </c>
      <c r="B11" s="294" t="s">
        <v>42</v>
      </c>
      <c r="C11" s="294"/>
      <c r="D11" s="77"/>
      <c r="E11" s="76" t="s">
        <v>216</v>
      </c>
      <c r="F11" s="77"/>
      <c r="G11" s="76" t="s">
        <v>216</v>
      </c>
      <c r="H11" s="77"/>
      <c r="I11" s="76" t="s">
        <v>216</v>
      </c>
      <c r="J11" s="77"/>
      <c r="K11" s="79" t="s">
        <v>216</v>
      </c>
      <c r="L11" s="78"/>
      <c r="M11" s="79" t="s">
        <v>216</v>
      </c>
      <c r="N11" s="70"/>
      <c r="O11" s="86"/>
      <c r="P11" s="71"/>
      <c r="Q11" s="80"/>
    </row>
    <row r="12" spans="1:17" s="87" customFormat="1" ht="22.5" customHeight="1">
      <c r="A12" s="64" t="s">
        <v>217</v>
      </c>
      <c r="B12" s="294" t="s">
        <v>42</v>
      </c>
      <c r="C12" s="294"/>
      <c r="D12" s="77"/>
      <c r="E12" s="76" t="s">
        <v>217</v>
      </c>
      <c r="F12" s="77"/>
      <c r="G12" s="76" t="s">
        <v>217</v>
      </c>
      <c r="H12" s="77"/>
      <c r="I12" s="76" t="s">
        <v>217</v>
      </c>
      <c r="J12" s="77"/>
      <c r="K12" s="76" t="s">
        <v>217</v>
      </c>
      <c r="L12" s="92"/>
      <c r="M12" s="79" t="s">
        <v>217</v>
      </c>
      <c r="N12" s="70"/>
      <c r="O12" s="86"/>
      <c r="P12" s="71"/>
      <c r="Q12" s="80"/>
    </row>
    <row r="13" spans="1:17" s="87" customFormat="1" ht="22.5" customHeight="1">
      <c r="A13" s="64" t="s">
        <v>218</v>
      </c>
      <c r="B13" s="294" t="s">
        <v>42</v>
      </c>
      <c r="C13" s="294"/>
      <c r="D13" s="77"/>
      <c r="E13" s="76" t="s">
        <v>218</v>
      </c>
      <c r="F13" s="77"/>
      <c r="G13" s="76" t="s">
        <v>218</v>
      </c>
      <c r="H13" s="77"/>
      <c r="I13" s="76" t="s">
        <v>218</v>
      </c>
      <c r="J13" s="77"/>
      <c r="K13" s="76" t="s">
        <v>218</v>
      </c>
      <c r="L13" s="77"/>
      <c r="M13" s="79" t="s">
        <v>218</v>
      </c>
      <c r="N13" s="70"/>
      <c r="O13" s="86"/>
      <c r="P13" s="71"/>
      <c r="Q13" s="80"/>
    </row>
    <row r="14" spans="1:24" s="87" customFormat="1" ht="22.5" customHeight="1">
      <c r="A14" s="64" t="s">
        <v>219</v>
      </c>
      <c r="B14" s="88" t="s">
        <v>42</v>
      </c>
      <c r="C14" s="89"/>
      <c r="D14" s="77"/>
      <c r="E14" s="76" t="s">
        <v>219</v>
      </c>
      <c r="F14" s="77"/>
      <c r="G14" s="76" t="s">
        <v>219</v>
      </c>
      <c r="H14" s="77"/>
      <c r="I14" s="76" t="s">
        <v>219</v>
      </c>
      <c r="J14" s="77"/>
      <c r="K14" s="79" t="s">
        <v>219</v>
      </c>
      <c r="L14" s="78"/>
      <c r="M14" s="79" t="s">
        <v>219</v>
      </c>
      <c r="N14" s="70"/>
      <c r="O14" s="86"/>
      <c r="P14" s="71"/>
      <c r="Q14" s="80"/>
      <c r="X14" s="93"/>
    </row>
    <row r="15" spans="1:17" s="87" customFormat="1" ht="22.5" customHeight="1">
      <c r="A15" s="64" t="s">
        <v>53</v>
      </c>
      <c r="B15" s="294" t="s">
        <v>54</v>
      </c>
      <c r="C15" s="294"/>
      <c r="D15" s="77"/>
      <c r="E15" s="76" t="s">
        <v>53</v>
      </c>
      <c r="F15" s="77"/>
      <c r="G15" s="76" t="s">
        <v>53</v>
      </c>
      <c r="H15" s="77"/>
      <c r="I15" s="76" t="s">
        <v>53</v>
      </c>
      <c r="J15" s="77"/>
      <c r="K15" s="79" t="s">
        <v>53</v>
      </c>
      <c r="L15" s="78"/>
      <c r="M15" s="79" t="s">
        <v>53</v>
      </c>
      <c r="N15" s="70"/>
      <c r="O15" s="86"/>
      <c r="P15" s="71"/>
      <c r="Q15" s="80"/>
    </row>
    <row r="16" spans="1:17" s="87" customFormat="1" ht="22.5" customHeight="1">
      <c r="A16" s="64" t="s">
        <v>59</v>
      </c>
      <c r="B16" s="294" t="s">
        <v>60</v>
      </c>
      <c r="C16" s="294"/>
      <c r="D16" s="77"/>
      <c r="E16" s="76" t="s">
        <v>59</v>
      </c>
      <c r="F16" s="77"/>
      <c r="G16" s="76" t="s">
        <v>59</v>
      </c>
      <c r="H16" s="77"/>
      <c r="I16" s="76" t="s">
        <v>59</v>
      </c>
      <c r="J16" s="77"/>
      <c r="K16" s="79" t="s">
        <v>59</v>
      </c>
      <c r="L16" s="78"/>
      <c r="M16" s="79" t="s">
        <v>59</v>
      </c>
      <c r="N16" s="70"/>
      <c r="O16" s="86"/>
      <c r="P16" s="71"/>
      <c r="Q16" s="80"/>
    </row>
    <row r="17" spans="1:17" s="87" customFormat="1" ht="22.5" customHeight="1">
      <c r="A17" s="64" t="s">
        <v>64</v>
      </c>
      <c r="B17" s="88" t="s">
        <v>220</v>
      </c>
      <c r="C17" s="89"/>
      <c r="D17" s="77"/>
      <c r="E17" s="76" t="s">
        <v>64</v>
      </c>
      <c r="F17" s="77"/>
      <c r="G17" s="76" t="s">
        <v>64</v>
      </c>
      <c r="H17" s="77"/>
      <c r="I17" s="76" t="s">
        <v>64</v>
      </c>
      <c r="J17" s="77"/>
      <c r="K17" s="79" t="s">
        <v>64</v>
      </c>
      <c r="L17" s="78"/>
      <c r="M17" s="79" t="s">
        <v>64</v>
      </c>
      <c r="N17" s="70"/>
      <c r="O17" s="86"/>
      <c r="P17" s="71"/>
      <c r="Q17" s="80"/>
    </row>
    <row r="18" spans="1:17" s="87" customFormat="1" ht="22.5" customHeight="1">
      <c r="A18" s="64" t="s">
        <v>68</v>
      </c>
      <c r="B18" s="294" t="s">
        <v>69</v>
      </c>
      <c r="C18" s="294"/>
      <c r="D18" s="77"/>
      <c r="E18" s="76" t="s">
        <v>68</v>
      </c>
      <c r="F18" s="77"/>
      <c r="G18" s="76" t="s">
        <v>68</v>
      </c>
      <c r="H18" s="77"/>
      <c r="I18" s="76" t="s">
        <v>68</v>
      </c>
      <c r="J18" s="77"/>
      <c r="K18" s="79" t="s">
        <v>68</v>
      </c>
      <c r="L18" s="78"/>
      <c r="M18" s="79" t="s">
        <v>68</v>
      </c>
      <c r="N18" s="70"/>
      <c r="O18" s="86"/>
      <c r="P18" s="71"/>
      <c r="Q18" s="80"/>
    </row>
    <row r="19" spans="1:17" s="87" customFormat="1" ht="22.5" customHeight="1">
      <c r="A19" s="64" t="s">
        <v>71</v>
      </c>
      <c r="B19" s="294" t="s">
        <v>69</v>
      </c>
      <c r="C19" s="294"/>
      <c r="D19" s="77"/>
      <c r="E19" s="76" t="s">
        <v>71</v>
      </c>
      <c r="F19" s="77"/>
      <c r="G19" s="76" t="s">
        <v>71</v>
      </c>
      <c r="H19" s="77"/>
      <c r="I19" s="76" t="s">
        <v>71</v>
      </c>
      <c r="J19" s="77"/>
      <c r="K19" s="79" t="s">
        <v>71</v>
      </c>
      <c r="L19" s="78"/>
      <c r="M19" s="79" t="s">
        <v>71</v>
      </c>
      <c r="N19" s="70"/>
      <c r="O19" s="86"/>
      <c r="P19" s="71"/>
      <c r="Q19" s="80"/>
    </row>
    <row r="20" spans="1:17" s="87" customFormat="1" ht="22.5" customHeight="1">
      <c r="A20" s="64" t="s">
        <v>221</v>
      </c>
      <c r="B20" s="294" t="s">
        <v>69</v>
      </c>
      <c r="C20" s="294"/>
      <c r="D20" s="77"/>
      <c r="E20" s="76" t="s">
        <v>221</v>
      </c>
      <c r="F20" s="77"/>
      <c r="G20" s="76" t="s">
        <v>221</v>
      </c>
      <c r="H20" s="77"/>
      <c r="I20" s="76" t="s">
        <v>221</v>
      </c>
      <c r="J20" s="77"/>
      <c r="K20" s="79" t="s">
        <v>221</v>
      </c>
      <c r="L20" s="78"/>
      <c r="M20" s="79" t="s">
        <v>221</v>
      </c>
      <c r="N20" s="70"/>
      <c r="O20" s="86"/>
      <c r="P20" s="71"/>
      <c r="Q20" s="80"/>
    </row>
    <row r="21" spans="1:17" s="87" customFormat="1" ht="22.5" customHeight="1">
      <c r="A21" s="64" t="s">
        <v>222</v>
      </c>
      <c r="B21" s="88" t="s">
        <v>69</v>
      </c>
      <c r="C21" s="89"/>
      <c r="D21" s="77"/>
      <c r="E21" s="76" t="s">
        <v>222</v>
      </c>
      <c r="F21" s="77"/>
      <c r="G21" s="76" t="s">
        <v>222</v>
      </c>
      <c r="H21" s="77"/>
      <c r="I21" s="76" t="s">
        <v>222</v>
      </c>
      <c r="J21" s="77"/>
      <c r="K21" s="79" t="s">
        <v>222</v>
      </c>
      <c r="L21" s="78"/>
      <c r="M21" s="79" t="s">
        <v>222</v>
      </c>
      <c r="N21" s="70"/>
      <c r="O21" s="86"/>
      <c r="P21" s="71"/>
      <c r="Q21" s="80"/>
    </row>
    <row r="22" spans="1:17" s="87" customFormat="1" ht="22.5" customHeight="1">
      <c r="A22" s="64" t="s">
        <v>223</v>
      </c>
      <c r="B22" s="294" t="s">
        <v>69</v>
      </c>
      <c r="C22" s="294"/>
      <c r="D22" s="77"/>
      <c r="E22" s="76" t="s">
        <v>223</v>
      </c>
      <c r="F22" s="77"/>
      <c r="G22" s="76" t="s">
        <v>223</v>
      </c>
      <c r="H22" s="77"/>
      <c r="I22" s="76" t="s">
        <v>223</v>
      </c>
      <c r="J22" s="77"/>
      <c r="K22" s="79" t="s">
        <v>223</v>
      </c>
      <c r="L22" s="78"/>
      <c r="M22" s="79" t="s">
        <v>223</v>
      </c>
      <c r="N22" s="70"/>
      <c r="O22" s="86"/>
      <c r="P22" s="71"/>
      <c r="Q22" s="80"/>
    </row>
    <row r="23" spans="1:17" s="87" customFormat="1" ht="22.5" customHeight="1">
      <c r="A23" s="64" t="s">
        <v>224</v>
      </c>
      <c r="B23" s="88" t="s">
        <v>69</v>
      </c>
      <c r="C23" s="89"/>
      <c r="D23" s="77"/>
      <c r="E23" s="76" t="s">
        <v>224</v>
      </c>
      <c r="F23" s="77"/>
      <c r="G23" s="76" t="s">
        <v>224</v>
      </c>
      <c r="H23" s="77"/>
      <c r="I23" s="76" t="s">
        <v>224</v>
      </c>
      <c r="J23" s="77"/>
      <c r="K23" s="79" t="s">
        <v>224</v>
      </c>
      <c r="L23" s="78"/>
      <c r="M23" s="79" t="s">
        <v>224</v>
      </c>
      <c r="N23" s="70"/>
      <c r="O23" s="86"/>
      <c r="P23" s="71"/>
      <c r="Q23" s="80"/>
    </row>
    <row r="24" spans="1:17" s="87" customFormat="1" ht="22.5" customHeight="1">
      <c r="A24" s="64" t="s">
        <v>225</v>
      </c>
      <c r="B24" s="294" t="s">
        <v>69</v>
      </c>
      <c r="C24" s="294"/>
      <c r="D24" s="77"/>
      <c r="E24" s="76" t="s">
        <v>225</v>
      </c>
      <c r="F24" s="77"/>
      <c r="G24" s="76" t="s">
        <v>225</v>
      </c>
      <c r="H24" s="77"/>
      <c r="I24" s="76" t="s">
        <v>225</v>
      </c>
      <c r="J24" s="77"/>
      <c r="K24" s="79" t="s">
        <v>225</v>
      </c>
      <c r="L24" s="78"/>
      <c r="M24" s="79" t="s">
        <v>225</v>
      </c>
      <c r="N24" s="70"/>
      <c r="O24" s="86"/>
      <c r="P24" s="71"/>
      <c r="Q24" s="80"/>
    </row>
    <row r="25" spans="1:17" s="87" customFormat="1" ht="22.5" customHeight="1">
      <c r="A25" s="64" t="s">
        <v>226</v>
      </c>
      <c r="B25" s="88" t="s">
        <v>69</v>
      </c>
      <c r="C25" s="89"/>
      <c r="D25" s="77"/>
      <c r="E25" s="76" t="s">
        <v>226</v>
      </c>
      <c r="F25" s="77"/>
      <c r="G25" s="76" t="s">
        <v>226</v>
      </c>
      <c r="H25" s="77"/>
      <c r="I25" s="76" t="s">
        <v>226</v>
      </c>
      <c r="J25" s="77"/>
      <c r="K25" s="79" t="s">
        <v>226</v>
      </c>
      <c r="L25" s="78"/>
      <c r="M25" s="79" t="s">
        <v>226</v>
      </c>
      <c r="N25" s="70"/>
      <c r="O25" s="86"/>
      <c r="P25" s="71"/>
      <c r="Q25" s="80"/>
    </row>
    <row r="26" spans="1:17" s="87" customFormat="1" ht="22.5" customHeight="1">
      <c r="A26" s="64" t="s">
        <v>103</v>
      </c>
      <c r="B26" s="294" t="s">
        <v>69</v>
      </c>
      <c r="C26" s="294"/>
      <c r="D26" s="77"/>
      <c r="E26" s="76" t="s">
        <v>103</v>
      </c>
      <c r="F26" s="77"/>
      <c r="G26" s="76" t="s">
        <v>103</v>
      </c>
      <c r="H26" s="77"/>
      <c r="I26" s="76" t="s">
        <v>103</v>
      </c>
      <c r="J26" s="77"/>
      <c r="K26" s="79" t="s">
        <v>103</v>
      </c>
      <c r="L26" s="78"/>
      <c r="M26" s="79" t="s">
        <v>103</v>
      </c>
      <c r="N26" s="70"/>
      <c r="O26" s="86"/>
      <c r="P26" s="71"/>
      <c r="Q26" s="80"/>
    </row>
    <row r="27" spans="1:17" s="87" customFormat="1" ht="22.5" customHeight="1">
      <c r="A27" s="64" t="s">
        <v>227</v>
      </c>
      <c r="B27" s="294" t="s">
        <v>228</v>
      </c>
      <c r="C27" s="294"/>
      <c r="D27" s="77"/>
      <c r="E27" s="76" t="s">
        <v>227</v>
      </c>
      <c r="F27" s="77"/>
      <c r="G27" s="76" t="s">
        <v>227</v>
      </c>
      <c r="H27" s="77"/>
      <c r="I27" s="76" t="s">
        <v>227</v>
      </c>
      <c r="J27" s="77"/>
      <c r="K27" s="79" t="s">
        <v>227</v>
      </c>
      <c r="L27" s="78"/>
      <c r="M27" s="79" t="s">
        <v>227</v>
      </c>
      <c r="N27" s="70"/>
      <c r="O27" s="86"/>
      <c r="P27" s="71"/>
      <c r="Q27" s="80"/>
    </row>
    <row r="28" spans="1:17" s="87" customFormat="1" ht="22.5" customHeight="1">
      <c r="A28" s="64" t="s">
        <v>229</v>
      </c>
      <c r="B28" s="294" t="s">
        <v>228</v>
      </c>
      <c r="C28" s="294"/>
      <c r="D28" s="77"/>
      <c r="E28" s="76" t="s">
        <v>229</v>
      </c>
      <c r="F28" s="77"/>
      <c r="G28" s="76" t="s">
        <v>229</v>
      </c>
      <c r="H28" s="77"/>
      <c r="I28" s="76" t="s">
        <v>229</v>
      </c>
      <c r="J28" s="77"/>
      <c r="K28" s="79" t="s">
        <v>229</v>
      </c>
      <c r="L28" s="78"/>
      <c r="M28" s="79" t="s">
        <v>229</v>
      </c>
      <c r="N28" s="70"/>
      <c r="O28" s="86"/>
      <c r="P28" s="71"/>
      <c r="Q28" s="80"/>
    </row>
    <row r="29" spans="1:17" s="87" customFormat="1" ht="22.5" customHeight="1">
      <c r="A29" s="64" t="s">
        <v>118</v>
      </c>
      <c r="B29" s="294" t="s">
        <v>119</v>
      </c>
      <c r="C29" s="294"/>
      <c r="D29" s="77"/>
      <c r="E29" s="76" t="s">
        <v>118</v>
      </c>
      <c r="F29" s="77"/>
      <c r="G29" s="76" t="s">
        <v>118</v>
      </c>
      <c r="H29" s="77"/>
      <c r="I29" s="76" t="s">
        <v>118</v>
      </c>
      <c r="J29" s="77"/>
      <c r="K29" s="79" t="s">
        <v>118</v>
      </c>
      <c r="L29" s="78"/>
      <c r="M29" s="79" t="s">
        <v>118</v>
      </c>
      <c r="N29" s="70"/>
      <c r="O29" s="86"/>
      <c r="P29" s="71"/>
      <c r="Q29" s="80"/>
    </row>
    <row r="30" spans="1:17" s="87" customFormat="1" ht="33" customHeight="1">
      <c r="A30" s="94" t="s">
        <v>121</v>
      </c>
      <c r="B30" s="95" t="s">
        <v>230</v>
      </c>
      <c r="C30" s="96"/>
      <c r="D30" s="77"/>
      <c r="E30" s="76" t="s">
        <v>121</v>
      </c>
      <c r="F30" s="77"/>
      <c r="G30" s="76" t="s">
        <v>121</v>
      </c>
      <c r="H30" s="77"/>
      <c r="I30" s="76" t="s">
        <v>121</v>
      </c>
      <c r="J30" s="77"/>
      <c r="K30" s="79" t="s">
        <v>121</v>
      </c>
      <c r="L30" s="78"/>
      <c r="M30" s="79" t="s">
        <v>121</v>
      </c>
      <c r="N30" s="70"/>
      <c r="O30" s="86"/>
      <c r="P30" s="71"/>
      <c r="Q30" s="80"/>
    </row>
    <row r="31" spans="1:17" s="97" customFormat="1" ht="33" customHeight="1">
      <c r="A31" s="94" t="s">
        <v>126</v>
      </c>
      <c r="B31" s="74" t="s">
        <v>231</v>
      </c>
      <c r="C31" s="96"/>
      <c r="D31" s="77"/>
      <c r="E31" s="76" t="s">
        <v>126</v>
      </c>
      <c r="F31" s="77"/>
      <c r="G31" s="76" t="s">
        <v>126</v>
      </c>
      <c r="H31" s="77"/>
      <c r="I31" s="76" t="s">
        <v>126</v>
      </c>
      <c r="J31" s="77"/>
      <c r="K31" s="79" t="s">
        <v>126</v>
      </c>
      <c r="L31" s="78"/>
      <c r="M31" s="79" t="s">
        <v>126</v>
      </c>
      <c r="N31" s="70"/>
      <c r="O31" s="86"/>
      <c r="P31" s="71"/>
      <c r="Q31" s="80"/>
    </row>
    <row r="32" spans="1:17" s="87" customFormat="1" ht="33" customHeight="1">
      <c r="A32" s="94" t="s">
        <v>131</v>
      </c>
      <c r="B32" s="74" t="s">
        <v>232</v>
      </c>
      <c r="C32" s="96"/>
      <c r="D32" s="77"/>
      <c r="E32" s="76" t="s">
        <v>131</v>
      </c>
      <c r="F32" s="77"/>
      <c r="G32" s="76" t="s">
        <v>131</v>
      </c>
      <c r="H32" s="77"/>
      <c r="I32" s="76" t="s">
        <v>131</v>
      </c>
      <c r="J32" s="77"/>
      <c r="K32" s="79" t="s">
        <v>131</v>
      </c>
      <c r="L32" s="78"/>
      <c r="M32" s="79" t="s">
        <v>131</v>
      </c>
      <c r="N32" s="70"/>
      <c r="O32" s="86"/>
      <c r="P32" s="71"/>
      <c r="Q32" s="80"/>
    </row>
    <row r="33" spans="1:17" ht="31.5" customHeight="1">
      <c r="A33" s="94" t="s">
        <v>136</v>
      </c>
      <c r="B33" s="74" t="s">
        <v>233</v>
      </c>
      <c r="C33" s="98"/>
      <c r="D33" s="77"/>
      <c r="E33" s="76" t="s">
        <v>136</v>
      </c>
      <c r="F33" s="77"/>
      <c r="G33" s="76" t="s">
        <v>136</v>
      </c>
      <c r="H33" s="77"/>
      <c r="I33" s="76" t="s">
        <v>136</v>
      </c>
      <c r="J33" s="77"/>
      <c r="K33" s="79" t="s">
        <v>136</v>
      </c>
      <c r="L33" s="78"/>
      <c r="M33" s="79" t="s">
        <v>136</v>
      </c>
      <c r="N33" s="70"/>
      <c r="O33" s="86"/>
      <c r="P33" s="71"/>
      <c r="Q33" s="80"/>
    </row>
    <row r="34" spans="1:17" ht="22.5" customHeight="1">
      <c r="A34" s="64" t="s">
        <v>141</v>
      </c>
      <c r="B34" s="294" t="s">
        <v>142</v>
      </c>
      <c r="C34" s="294"/>
      <c r="D34" s="77"/>
      <c r="E34" s="76" t="s">
        <v>141</v>
      </c>
      <c r="F34" s="77"/>
      <c r="G34" s="76" t="s">
        <v>141</v>
      </c>
      <c r="H34" s="77"/>
      <c r="I34" s="76" t="s">
        <v>141</v>
      </c>
      <c r="J34" s="77"/>
      <c r="K34" s="79" t="s">
        <v>141</v>
      </c>
      <c r="L34" s="78"/>
      <c r="M34" s="79" t="s">
        <v>141</v>
      </c>
      <c r="N34" s="70"/>
      <c r="O34" s="86"/>
      <c r="P34" s="71"/>
      <c r="Q34" s="80"/>
    </row>
    <row r="35" spans="1:17" ht="22.5" customHeight="1">
      <c r="A35" s="99" t="s">
        <v>145</v>
      </c>
      <c r="B35" s="294" t="s">
        <v>146</v>
      </c>
      <c r="C35" s="294"/>
      <c r="D35" s="77"/>
      <c r="E35" s="76" t="s">
        <v>145</v>
      </c>
      <c r="F35" s="77"/>
      <c r="G35" s="76" t="s">
        <v>145</v>
      </c>
      <c r="H35" s="77"/>
      <c r="I35" s="76" t="s">
        <v>145</v>
      </c>
      <c r="J35" s="90"/>
      <c r="K35" s="79" t="s">
        <v>145</v>
      </c>
      <c r="L35" s="91"/>
      <c r="M35" s="79" t="s">
        <v>145</v>
      </c>
      <c r="N35" s="70"/>
      <c r="O35" s="86"/>
      <c r="P35" s="71"/>
      <c r="Q35" s="80"/>
    </row>
    <row r="36" spans="1:17" ht="27" customHeight="1">
      <c r="A36" s="99" t="s">
        <v>151</v>
      </c>
      <c r="B36" s="294" t="s">
        <v>146</v>
      </c>
      <c r="C36" s="294"/>
      <c r="D36" s="77"/>
      <c r="E36" s="76" t="s">
        <v>151</v>
      </c>
      <c r="F36" s="77"/>
      <c r="G36" s="76" t="s">
        <v>151</v>
      </c>
      <c r="H36" s="77"/>
      <c r="I36" s="76" t="s">
        <v>151</v>
      </c>
      <c r="J36" s="90"/>
      <c r="K36" s="79" t="s">
        <v>151</v>
      </c>
      <c r="L36" s="91"/>
      <c r="M36" s="79" t="s">
        <v>151</v>
      </c>
      <c r="N36" s="70"/>
      <c r="O36" s="86"/>
      <c r="P36" s="71"/>
      <c r="Q36" s="80"/>
    </row>
    <row r="37" spans="1:17" ht="20.25" customHeight="1">
      <c r="A37" s="99" t="s">
        <v>156</v>
      </c>
      <c r="B37" s="294" t="s">
        <v>157</v>
      </c>
      <c r="C37" s="294"/>
      <c r="D37" s="77"/>
      <c r="E37" s="76" t="s">
        <v>156</v>
      </c>
      <c r="F37" s="77"/>
      <c r="G37" s="76" t="s">
        <v>156</v>
      </c>
      <c r="H37" s="77"/>
      <c r="I37" s="76" t="s">
        <v>156</v>
      </c>
      <c r="J37" s="90"/>
      <c r="K37" s="79" t="s">
        <v>156</v>
      </c>
      <c r="L37" s="91"/>
      <c r="M37" s="79" t="s">
        <v>156</v>
      </c>
      <c r="N37" s="70"/>
      <c r="O37" s="86"/>
      <c r="P37" s="71"/>
      <c r="Q37" s="80"/>
    </row>
    <row r="38" spans="1:17" ht="22.5" customHeight="1">
      <c r="A38" s="99" t="s">
        <v>161</v>
      </c>
      <c r="B38" s="294" t="s">
        <v>157</v>
      </c>
      <c r="C38" s="294"/>
      <c r="D38" s="77"/>
      <c r="E38" s="76" t="s">
        <v>161</v>
      </c>
      <c r="F38" s="77"/>
      <c r="G38" s="76" t="s">
        <v>161</v>
      </c>
      <c r="H38" s="77"/>
      <c r="I38" s="76" t="s">
        <v>161</v>
      </c>
      <c r="J38" s="90"/>
      <c r="K38" s="79" t="s">
        <v>161</v>
      </c>
      <c r="L38" s="91"/>
      <c r="M38" s="79" t="s">
        <v>161</v>
      </c>
      <c r="N38" s="70"/>
      <c r="O38" s="86"/>
      <c r="P38" s="71"/>
      <c r="Q38" s="80"/>
    </row>
    <row r="39" spans="1:17" ht="22.5" customHeight="1">
      <c r="A39" s="100" t="s">
        <v>163</v>
      </c>
      <c r="B39" s="296" t="s">
        <v>164</v>
      </c>
      <c r="C39" s="296"/>
      <c r="D39" s="77"/>
      <c r="E39" s="76" t="s">
        <v>163</v>
      </c>
      <c r="F39" s="77"/>
      <c r="G39" s="76" t="s">
        <v>163</v>
      </c>
      <c r="H39" s="77"/>
      <c r="I39" s="76" t="s">
        <v>163</v>
      </c>
      <c r="J39" s="77"/>
      <c r="K39" s="76" t="s">
        <v>163</v>
      </c>
      <c r="L39" s="77"/>
      <c r="M39" s="79" t="s">
        <v>163</v>
      </c>
      <c r="N39" s="70"/>
      <c r="O39" s="86"/>
      <c r="P39" s="71"/>
      <c r="Q39" s="80"/>
    </row>
    <row r="40" spans="1:17" ht="22.5" customHeight="1">
      <c r="A40" s="100" t="s">
        <v>167</v>
      </c>
      <c r="B40" s="296" t="s">
        <v>234</v>
      </c>
      <c r="C40" s="296"/>
      <c r="D40" s="77"/>
      <c r="E40" s="76" t="s">
        <v>167</v>
      </c>
      <c r="F40" s="77"/>
      <c r="G40" s="76" t="s">
        <v>167</v>
      </c>
      <c r="H40" s="77"/>
      <c r="I40" s="76" t="s">
        <v>167</v>
      </c>
      <c r="J40" s="77"/>
      <c r="K40" s="76" t="s">
        <v>167</v>
      </c>
      <c r="L40" s="77"/>
      <c r="M40" s="79" t="s">
        <v>167</v>
      </c>
      <c r="N40" s="70"/>
      <c r="O40" s="86"/>
      <c r="P40" s="71"/>
      <c r="Q40" s="80"/>
    </row>
    <row r="41" spans="1:17" ht="22.5" customHeight="1">
      <c r="A41" s="100" t="s">
        <v>170</v>
      </c>
      <c r="B41" s="296" t="s">
        <v>235</v>
      </c>
      <c r="C41" s="296"/>
      <c r="D41" s="77"/>
      <c r="E41" s="76" t="s">
        <v>170</v>
      </c>
      <c r="F41" s="77"/>
      <c r="G41" s="76" t="s">
        <v>170</v>
      </c>
      <c r="H41" s="77"/>
      <c r="I41" s="76" t="s">
        <v>170</v>
      </c>
      <c r="J41" s="77"/>
      <c r="K41" s="76" t="s">
        <v>170</v>
      </c>
      <c r="L41" s="77"/>
      <c r="M41" s="79" t="s">
        <v>170</v>
      </c>
      <c r="N41" s="70"/>
      <c r="O41" s="86"/>
      <c r="P41" s="71"/>
      <c r="Q41" s="80"/>
    </row>
    <row r="42" spans="1:17" ht="22.5" customHeight="1">
      <c r="A42" s="100" t="s">
        <v>171</v>
      </c>
      <c r="B42" s="296" t="s">
        <v>235</v>
      </c>
      <c r="C42" s="296"/>
      <c r="D42" s="77"/>
      <c r="E42" s="76" t="s">
        <v>171</v>
      </c>
      <c r="F42" s="77"/>
      <c r="G42" s="76" t="s">
        <v>171</v>
      </c>
      <c r="H42" s="77"/>
      <c r="I42" s="76" t="s">
        <v>171</v>
      </c>
      <c r="J42" s="77"/>
      <c r="K42" s="76" t="s">
        <v>171</v>
      </c>
      <c r="L42" s="77"/>
      <c r="M42" s="79" t="s">
        <v>171</v>
      </c>
      <c r="N42" s="70"/>
      <c r="O42" s="86"/>
      <c r="P42" s="71"/>
      <c r="Q42" s="80"/>
    </row>
    <row r="43" spans="1:17" ht="22.5" customHeight="1">
      <c r="A43" s="100" t="s">
        <v>172</v>
      </c>
      <c r="B43" s="296" t="s">
        <v>235</v>
      </c>
      <c r="C43" s="296"/>
      <c r="D43" s="77"/>
      <c r="E43" s="76" t="s">
        <v>172</v>
      </c>
      <c r="F43" s="77"/>
      <c r="G43" s="76" t="s">
        <v>172</v>
      </c>
      <c r="H43" s="77"/>
      <c r="I43" s="76" t="s">
        <v>172</v>
      </c>
      <c r="J43" s="77"/>
      <c r="K43" s="76" t="s">
        <v>172</v>
      </c>
      <c r="L43" s="77"/>
      <c r="M43" s="79" t="s">
        <v>172</v>
      </c>
      <c r="N43" s="70"/>
      <c r="O43" s="86"/>
      <c r="P43" s="71"/>
      <c r="Q43" s="80"/>
    </row>
    <row r="44" spans="1:17" ht="22.5" customHeight="1">
      <c r="A44" s="100" t="s">
        <v>173</v>
      </c>
      <c r="B44" s="296" t="s">
        <v>235</v>
      </c>
      <c r="C44" s="296"/>
      <c r="D44" s="77"/>
      <c r="E44" s="76" t="s">
        <v>173</v>
      </c>
      <c r="F44" s="77"/>
      <c r="G44" s="76" t="s">
        <v>173</v>
      </c>
      <c r="H44" s="77"/>
      <c r="I44" s="76" t="s">
        <v>173</v>
      </c>
      <c r="J44" s="77"/>
      <c r="K44" s="76" t="s">
        <v>173</v>
      </c>
      <c r="L44" s="77"/>
      <c r="M44" s="79" t="s">
        <v>173</v>
      </c>
      <c r="N44" s="70"/>
      <c r="O44" s="86"/>
      <c r="P44" s="71"/>
      <c r="Q44" s="80"/>
    </row>
    <row r="45" spans="1:17" ht="22.5" customHeight="1">
      <c r="A45" s="100" t="s">
        <v>174</v>
      </c>
      <c r="B45" s="296" t="s">
        <v>235</v>
      </c>
      <c r="C45" s="296"/>
      <c r="D45" s="77"/>
      <c r="E45" s="76" t="s">
        <v>174</v>
      </c>
      <c r="F45" s="77"/>
      <c r="G45" s="76" t="s">
        <v>174</v>
      </c>
      <c r="H45" s="77"/>
      <c r="I45" s="76" t="s">
        <v>174</v>
      </c>
      <c r="J45" s="77"/>
      <c r="K45" s="76" t="s">
        <v>174</v>
      </c>
      <c r="L45" s="77"/>
      <c r="M45" s="79" t="s">
        <v>174</v>
      </c>
      <c r="N45" s="70"/>
      <c r="O45" s="86"/>
      <c r="P45" s="71"/>
      <c r="Q45" s="80"/>
    </row>
    <row r="46" spans="1:17" ht="28.5" customHeight="1">
      <c r="A46" s="100" t="s">
        <v>277</v>
      </c>
      <c r="B46" s="101" t="s">
        <v>236</v>
      </c>
      <c r="C46" s="98"/>
      <c r="D46" s="77"/>
      <c r="E46" s="76" t="s">
        <v>277</v>
      </c>
      <c r="F46" s="77"/>
      <c r="G46" s="76" t="s">
        <v>277</v>
      </c>
      <c r="H46" s="77"/>
      <c r="I46" s="76" t="s">
        <v>277</v>
      </c>
      <c r="J46" s="77"/>
      <c r="K46" s="76" t="s">
        <v>277</v>
      </c>
      <c r="L46" s="77"/>
      <c r="M46" s="79" t="s">
        <v>277</v>
      </c>
      <c r="N46" s="70"/>
      <c r="O46" s="86"/>
      <c r="P46" s="71"/>
      <c r="Q46" s="80"/>
    </row>
    <row r="47" spans="1:17" ht="22.5" customHeight="1">
      <c r="A47" s="100" t="s">
        <v>278</v>
      </c>
      <c r="B47" s="296" t="s">
        <v>237</v>
      </c>
      <c r="C47" s="296"/>
      <c r="D47" s="77"/>
      <c r="E47" s="76" t="s">
        <v>278</v>
      </c>
      <c r="F47" s="77"/>
      <c r="G47" s="76" t="s">
        <v>278</v>
      </c>
      <c r="H47" s="77"/>
      <c r="I47" s="76" t="s">
        <v>278</v>
      </c>
      <c r="J47" s="77"/>
      <c r="K47" s="76" t="s">
        <v>278</v>
      </c>
      <c r="L47" s="77"/>
      <c r="M47" s="79" t="s">
        <v>278</v>
      </c>
      <c r="N47" s="70"/>
      <c r="O47" s="86"/>
      <c r="P47" s="71"/>
      <c r="Q47" s="80"/>
    </row>
    <row r="48" spans="1:17" ht="22.5" customHeight="1">
      <c r="A48" s="102" t="s">
        <v>175</v>
      </c>
      <c r="B48" s="297" t="s">
        <v>176</v>
      </c>
      <c r="C48" s="297"/>
      <c r="D48" s="77"/>
      <c r="E48" s="76" t="s">
        <v>175</v>
      </c>
      <c r="F48" s="77"/>
      <c r="G48" s="76" t="s">
        <v>175</v>
      </c>
      <c r="H48" s="77"/>
      <c r="I48" s="76" t="s">
        <v>175</v>
      </c>
      <c r="J48" s="77"/>
      <c r="K48" s="76" t="s">
        <v>175</v>
      </c>
      <c r="L48" s="77"/>
      <c r="M48" s="79" t="s">
        <v>175</v>
      </c>
      <c r="N48" s="70"/>
      <c r="O48" s="86"/>
      <c r="P48" s="71"/>
      <c r="Q48" s="80"/>
    </row>
    <row r="49" spans="1:17" ht="22.5" customHeight="1">
      <c r="A49" s="99" t="s">
        <v>177</v>
      </c>
      <c r="B49" s="294" t="s">
        <v>178</v>
      </c>
      <c r="C49" s="294"/>
      <c r="D49" s="77"/>
      <c r="E49" s="76" t="s">
        <v>177</v>
      </c>
      <c r="F49" s="77"/>
      <c r="G49" s="76" t="s">
        <v>177</v>
      </c>
      <c r="H49" s="77"/>
      <c r="I49" s="76" t="s">
        <v>177</v>
      </c>
      <c r="J49" s="77"/>
      <c r="K49" s="76" t="s">
        <v>177</v>
      </c>
      <c r="L49" s="77"/>
      <c r="M49" s="79" t="s">
        <v>177</v>
      </c>
      <c r="N49" s="70"/>
      <c r="O49" s="86"/>
      <c r="P49" s="71"/>
      <c r="Q49" s="80"/>
    </row>
    <row r="50" spans="1:17" ht="22.5" customHeight="1">
      <c r="A50" s="99" t="s">
        <v>179</v>
      </c>
      <c r="B50" s="294" t="s">
        <v>180</v>
      </c>
      <c r="C50" s="294"/>
      <c r="D50" s="77"/>
      <c r="E50" s="76" t="s">
        <v>179</v>
      </c>
      <c r="F50" s="77"/>
      <c r="G50" s="76" t="s">
        <v>179</v>
      </c>
      <c r="H50" s="77"/>
      <c r="I50" s="76" t="s">
        <v>179</v>
      </c>
      <c r="J50" s="77"/>
      <c r="K50" s="76" t="s">
        <v>179</v>
      </c>
      <c r="L50" s="77"/>
      <c r="M50" s="79" t="s">
        <v>179</v>
      </c>
      <c r="N50" s="70"/>
      <c r="O50" s="86"/>
      <c r="P50" s="71"/>
      <c r="Q50" s="80"/>
    </row>
    <row r="51" spans="1:17" ht="31.5" customHeight="1">
      <c r="A51" s="99" t="s">
        <v>181</v>
      </c>
      <c r="B51" s="294" t="s">
        <v>182</v>
      </c>
      <c r="C51" s="294"/>
      <c r="D51" s="77"/>
      <c r="E51" s="76" t="s">
        <v>181</v>
      </c>
      <c r="F51" s="77"/>
      <c r="G51" s="76" t="s">
        <v>181</v>
      </c>
      <c r="H51" s="77"/>
      <c r="I51" s="76" t="s">
        <v>181</v>
      </c>
      <c r="J51" s="90"/>
      <c r="K51" s="76" t="s">
        <v>181</v>
      </c>
      <c r="L51" s="90"/>
      <c r="M51" s="79" t="s">
        <v>181</v>
      </c>
      <c r="N51" s="70"/>
      <c r="O51" s="86"/>
      <c r="P51" s="71"/>
      <c r="Q51" s="80"/>
    </row>
    <row r="52" spans="1:17" ht="34.5" customHeight="1">
      <c r="A52" s="94" t="s">
        <v>183</v>
      </c>
      <c r="B52" s="74" t="s">
        <v>238</v>
      </c>
      <c r="C52" s="98"/>
      <c r="D52" s="82"/>
      <c r="E52" s="83" t="s">
        <v>183</v>
      </c>
      <c r="F52" s="82"/>
      <c r="G52" s="83" t="s">
        <v>183</v>
      </c>
      <c r="H52" s="82"/>
      <c r="I52" s="83" t="s">
        <v>183</v>
      </c>
      <c r="J52" s="103"/>
      <c r="K52" s="84" t="s">
        <v>183</v>
      </c>
      <c r="L52" s="104"/>
      <c r="M52" s="84" t="s">
        <v>183</v>
      </c>
      <c r="N52" s="70"/>
      <c r="O52" s="86"/>
      <c r="P52" s="71"/>
      <c r="Q52" s="80"/>
    </row>
    <row r="53" spans="1:17" ht="24.75" customHeight="1">
      <c r="A53" s="64" t="s">
        <v>184</v>
      </c>
      <c r="B53" s="294" t="s">
        <v>185</v>
      </c>
      <c r="C53" s="294"/>
      <c r="D53" s="77"/>
      <c r="E53" s="76" t="s">
        <v>184</v>
      </c>
      <c r="F53" s="77"/>
      <c r="G53" s="76" t="s">
        <v>184</v>
      </c>
      <c r="H53" s="77"/>
      <c r="I53" s="76" t="s">
        <v>184</v>
      </c>
      <c r="J53" s="90"/>
      <c r="K53" s="79" t="s">
        <v>184</v>
      </c>
      <c r="L53" s="91"/>
      <c r="M53" s="79" t="s">
        <v>184</v>
      </c>
      <c r="N53" s="70"/>
      <c r="O53" s="86"/>
      <c r="P53" s="71"/>
      <c r="Q53" s="80"/>
    </row>
    <row r="54" spans="1:17" ht="25.5" customHeight="1">
      <c r="A54" s="99" t="s">
        <v>186</v>
      </c>
      <c r="B54" s="294" t="s">
        <v>187</v>
      </c>
      <c r="C54" s="294"/>
      <c r="D54" s="77"/>
      <c r="E54" s="76" t="s">
        <v>186</v>
      </c>
      <c r="F54" s="77"/>
      <c r="G54" s="76" t="s">
        <v>186</v>
      </c>
      <c r="H54" s="77"/>
      <c r="I54" s="76" t="s">
        <v>186</v>
      </c>
      <c r="J54" s="90"/>
      <c r="K54" s="79" t="s">
        <v>186</v>
      </c>
      <c r="L54" s="91"/>
      <c r="M54" s="79" t="s">
        <v>186</v>
      </c>
      <c r="N54" s="70"/>
      <c r="O54" s="86"/>
      <c r="P54" s="71"/>
      <c r="Q54" s="80"/>
    </row>
    <row r="55" spans="1:17" ht="24.75" customHeight="1">
      <c r="A55" s="99" t="s">
        <v>188</v>
      </c>
      <c r="B55" s="294" t="s">
        <v>189</v>
      </c>
      <c r="C55" s="294"/>
      <c r="D55" s="77"/>
      <c r="E55" s="76" t="s">
        <v>188</v>
      </c>
      <c r="F55" s="77"/>
      <c r="G55" s="76" t="s">
        <v>188</v>
      </c>
      <c r="H55" s="77"/>
      <c r="I55" s="76" t="s">
        <v>188</v>
      </c>
      <c r="J55" s="90"/>
      <c r="K55" s="79" t="s">
        <v>188</v>
      </c>
      <c r="L55" s="91"/>
      <c r="M55" s="79" t="s">
        <v>188</v>
      </c>
      <c r="N55" s="70"/>
      <c r="O55" s="86"/>
      <c r="P55" s="71"/>
      <c r="Q55" s="80"/>
    </row>
    <row r="56" spans="1:17" ht="24.75" customHeight="1">
      <c r="A56" s="64" t="s">
        <v>190</v>
      </c>
      <c r="B56" s="298" t="s">
        <v>191</v>
      </c>
      <c r="C56" s="298"/>
      <c r="D56" s="105"/>
      <c r="E56" s="106" t="s">
        <v>190</v>
      </c>
      <c r="F56" s="105"/>
      <c r="G56" s="106" t="s">
        <v>190</v>
      </c>
      <c r="H56" s="105"/>
      <c r="I56" s="106" t="s">
        <v>190</v>
      </c>
      <c r="J56" s="107"/>
      <c r="K56" s="108" t="s">
        <v>190</v>
      </c>
      <c r="L56" s="109"/>
      <c r="M56" s="108" t="s">
        <v>190</v>
      </c>
      <c r="N56" s="70"/>
      <c r="O56" s="86"/>
      <c r="P56" s="71"/>
      <c r="Q56" s="80"/>
    </row>
    <row r="57" spans="1:17" ht="24.75" customHeight="1">
      <c r="A57" s="110" t="s">
        <v>192</v>
      </c>
      <c r="B57" s="299" t="s">
        <v>239</v>
      </c>
      <c r="C57" s="299"/>
      <c r="D57" s="105"/>
      <c r="E57" s="106" t="s">
        <v>192</v>
      </c>
      <c r="F57" s="105"/>
      <c r="G57" s="106" t="s">
        <v>192</v>
      </c>
      <c r="H57" s="105"/>
      <c r="I57" s="106" t="s">
        <v>192</v>
      </c>
      <c r="J57" s="107"/>
      <c r="K57" s="108" t="s">
        <v>192</v>
      </c>
      <c r="L57" s="109"/>
      <c r="M57" s="108" t="s">
        <v>192</v>
      </c>
      <c r="N57" s="70"/>
      <c r="O57" s="86"/>
      <c r="P57" s="71"/>
      <c r="Q57" s="111"/>
    </row>
    <row r="58" spans="1:17" ht="33" customHeight="1">
      <c r="A58" s="112" t="s">
        <v>194</v>
      </c>
      <c r="B58" s="113" t="s">
        <v>240</v>
      </c>
      <c r="C58" s="114"/>
      <c r="D58" s="115"/>
      <c r="E58" s="106" t="s">
        <v>194</v>
      </c>
      <c r="F58" s="116"/>
      <c r="G58" s="106" t="s">
        <v>194</v>
      </c>
      <c r="H58" s="116"/>
      <c r="I58" s="106" t="s">
        <v>194</v>
      </c>
      <c r="J58" s="109"/>
      <c r="K58" s="106" t="s">
        <v>194</v>
      </c>
      <c r="L58" s="109"/>
      <c r="M58" s="108" t="s">
        <v>194</v>
      </c>
      <c r="N58" s="117"/>
      <c r="O58" s="118" t="s">
        <v>194</v>
      </c>
      <c r="P58" s="119"/>
      <c r="Q58" s="120" t="s">
        <v>194</v>
      </c>
    </row>
    <row r="59" spans="1:17" ht="24.75" customHeight="1">
      <c r="A59" s="121" t="s">
        <v>166</v>
      </c>
      <c r="B59" s="299" t="s">
        <v>263</v>
      </c>
      <c r="C59" s="299"/>
      <c r="D59" s="122"/>
      <c r="E59" s="123" t="s">
        <v>166</v>
      </c>
      <c r="F59" s="124"/>
      <c r="G59" s="123" t="s">
        <v>166</v>
      </c>
      <c r="H59" s="124"/>
      <c r="I59" s="123" t="s">
        <v>166</v>
      </c>
      <c r="J59" s="125"/>
      <c r="K59" s="123" t="s">
        <v>166</v>
      </c>
      <c r="L59" s="125"/>
      <c r="M59" s="126" t="s">
        <v>166</v>
      </c>
      <c r="N59" s="127"/>
      <c r="O59" s="128"/>
      <c r="P59" s="129"/>
      <c r="Q59" s="130"/>
    </row>
    <row r="60" spans="1:17" ht="50.25" customHeight="1">
      <c r="A60" s="131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3"/>
      <c r="O60" s="132"/>
      <c r="P60" s="132"/>
      <c r="Q60" s="132"/>
    </row>
    <row r="61" spans="1:17" ht="17.25" customHeight="1">
      <c r="A61" s="300" t="s">
        <v>241</v>
      </c>
      <c r="B61" s="300"/>
      <c r="C61" s="300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133"/>
      <c r="O61" s="132"/>
      <c r="P61" s="132"/>
      <c r="Q61" s="132"/>
    </row>
    <row r="62" spans="1:17" ht="17.25" customHeight="1">
      <c r="A62" s="300" t="s">
        <v>242</v>
      </c>
      <c r="B62" s="300"/>
      <c r="C62" s="300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132"/>
      <c r="O62" s="132"/>
      <c r="P62" s="132"/>
      <c r="Q62" s="132"/>
    </row>
    <row r="63" spans="1:17" ht="17.25" customHeight="1">
      <c r="A63" s="300" t="s">
        <v>243</v>
      </c>
      <c r="B63" s="300"/>
      <c r="C63" s="300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132"/>
      <c r="O63" s="132"/>
      <c r="P63" s="132"/>
      <c r="Q63" s="132"/>
    </row>
    <row r="64" spans="1:17" ht="17.25" customHeight="1">
      <c r="A64" s="134"/>
      <c r="B64" s="300" t="s">
        <v>244</v>
      </c>
      <c r="C64" s="300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132"/>
      <c r="O64" s="132"/>
      <c r="P64" s="132"/>
      <c r="Q64" s="132"/>
    </row>
    <row r="65" spans="1:17" ht="17.25" customHeight="1">
      <c r="A65" s="134"/>
      <c r="B65" s="300" t="s">
        <v>245</v>
      </c>
      <c r="C65" s="300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132"/>
      <c r="O65" s="132"/>
      <c r="P65" s="132"/>
      <c r="Q65" s="132"/>
    </row>
    <row r="66" spans="1:17" ht="15" customHeight="1">
      <c r="A66" s="134"/>
      <c r="B66" s="300" t="s">
        <v>246</v>
      </c>
      <c r="C66" s="300"/>
      <c r="D66" s="302">
        <f>+Árak!L60</f>
        <v>0</v>
      </c>
      <c r="E66" s="302"/>
      <c r="F66" s="302"/>
      <c r="G66" s="302"/>
      <c r="H66" s="302"/>
      <c r="I66" s="302"/>
      <c r="J66" s="302"/>
      <c r="K66" s="302"/>
      <c r="L66" s="302"/>
      <c r="M66" s="302"/>
      <c r="N66" s="132"/>
      <c r="O66" s="132"/>
      <c r="P66" s="132"/>
      <c r="Q66" s="132"/>
    </row>
    <row r="67" spans="1:17" ht="15" customHeight="1">
      <c r="A67" s="305" t="s">
        <v>247</v>
      </c>
      <c r="B67" s="305"/>
      <c r="C67" s="305"/>
      <c r="D67" s="135"/>
      <c r="E67" s="136"/>
      <c r="F67" s="136"/>
      <c r="G67" s="136"/>
      <c r="H67" s="136"/>
      <c r="I67" s="136"/>
      <c r="J67" s="136"/>
      <c r="K67" s="136"/>
      <c r="L67" s="136"/>
      <c r="M67" s="136"/>
      <c r="N67" s="132"/>
      <c r="O67" s="132"/>
      <c r="P67" s="132"/>
      <c r="Q67" s="132"/>
    </row>
    <row r="68" spans="1:17" ht="24.75" customHeight="1">
      <c r="A68" s="306" t="s">
        <v>248</v>
      </c>
      <c r="B68" s="306"/>
      <c r="C68" s="306"/>
      <c r="D68" s="137" t="s">
        <v>249</v>
      </c>
      <c r="E68" s="137"/>
      <c r="F68" s="137"/>
      <c r="G68" s="137"/>
      <c r="H68" s="137"/>
      <c r="I68" s="137"/>
      <c r="J68" s="137"/>
      <c r="K68" s="137"/>
      <c r="L68" s="138"/>
      <c r="M68" s="139"/>
      <c r="N68" s="132"/>
      <c r="O68" s="132"/>
      <c r="P68" s="132"/>
      <c r="Q68" s="132"/>
    </row>
    <row r="69" spans="1:18" ht="16.5" customHeight="1">
      <c r="A69" s="307" t="s">
        <v>250</v>
      </c>
      <c r="B69" s="307"/>
      <c r="C69" s="307"/>
      <c r="D69" s="140" t="s">
        <v>251</v>
      </c>
      <c r="E69" s="140"/>
      <c r="F69" s="140"/>
      <c r="G69" s="140"/>
      <c r="H69" s="140"/>
      <c r="I69" s="140"/>
      <c r="J69" s="140"/>
      <c r="K69" s="140"/>
      <c r="L69" s="138"/>
      <c r="M69" s="139"/>
      <c r="N69" s="132"/>
      <c r="O69" s="132"/>
      <c r="P69" s="132"/>
      <c r="Q69" s="132"/>
      <c r="R69" s="132"/>
    </row>
    <row r="70" spans="1:18" ht="16.5" customHeight="1">
      <c r="A70" s="307" t="s">
        <v>252</v>
      </c>
      <c r="B70" s="307"/>
      <c r="C70" s="307"/>
      <c r="D70" s="140" t="s">
        <v>253</v>
      </c>
      <c r="E70" s="140"/>
      <c r="F70" s="140"/>
      <c r="G70" s="140"/>
      <c r="H70" s="140"/>
      <c r="I70" s="140"/>
      <c r="J70" s="140"/>
      <c r="K70" s="140"/>
      <c r="L70" s="138"/>
      <c r="M70" s="139"/>
      <c r="N70" s="133"/>
      <c r="O70" s="141"/>
      <c r="P70" s="132"/>
      <c r="Q70" s="132"/>
      <c r="R70" s="132"/>
    </row>
    <row r="71" spans="1:18" ht="16.5" customHeight="1">
      <c r="A71" s="307" t="s">
        <v>254</v>
      </c>
      <c r="B71" s="307"/>
      <c r="C71" s="307"/>
      <c r="D71" s="140" t="s">
        <v>255</v>
      </c>
      <c r="E71" s="140"/>
      <c r="F71" s="140"/>
      <c r="G71" s="140"/>
      <c r="H71" s="140"/>
      <c r="I71" s="140"/>
      <c r="J71" s="140"/>
      <c r="K71" s="140"/>
      <c r="L71" s="138"/>
      <c r="M71" s="139"/>
      <c r="N71" s="133"/>
      <c r="O71" s="141"/>
      <c r="P71" s="132"/>
      <c r="Q71" s="132"/>
      <c r="R71" s="132"/>
    </row>
    <row r="72" spans="1:18" ht="16.5">
      <c r="A72" s="307" t="s">
        <v>256</v>
      </c>
      <c r="B72" s="307"/>
      <c r="C72" s="307"/>
      <c r="D72" s="140" t="s">
        <v>257</v>
      </c>
      <c r="E72" s="142"/>
      <c r="F72" s="142"/>
      <c r="G72" s="142"/>
      <c r="H72" s="142"/>
      <c r="I72" s="142"/>
      <c r="J72" s="142"/>
      <c r="K72" s="142"/>
      <c r="L72" s="143"/>
      <c r="M72" s="139"/>
      <c r="N72" s="133"/>
      <c r="O72" s="141"/>
      <c r="P72" s="132"/>
      <c r="Q72" s="132"/>
      <c r="R72" s="132"/>
    </row>
    <row r="73" spans="1:18" s="145" customFormat="1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33"/>
      <c r="O73" s="141"/>
      <c r="P73" s="132"/>
      <c r="Q73" s="132"/>
      <c r="R73" s="132"/>
    </row>
    <row r="74" spans="1:18" ht="6.75" customHeight="1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33"/>
      <c r="O74" s="141"/>
      <c r="P74" s="132"/>
      <c r="Q74" s="132"/>
      <c r="R74" s="132"/>
    </row>
    <row r="75" spans="1:18" ht="16.5" customHeight="1">
      <c r="A75" s="146"/>
      <c r="B75" s="303"/>
      <c r="C75" s="303"/>
      <c r="D75" s="147"/>
      <c r="E75" s="304"/>
      <c r="F75" s="304"/>
      <c r="G75" s="304"/>
      <c r="H75" s="304"/>
      <c r="I75" s="304"/>
      <c r="J75" s="304"/>
      <c r="K75" s="304"/>
      <c r="L75" s="143"/>
      <c r="M75" s="139"/>
      <c r="N75" s="133"/>
      <c r="O75" s="141"/>
      <c r="P75" s="132"/>
      <c r="Q75" s="132"/>
      <c r="R75" s="132"/>
    </row>
    <row r="76" spans="1:18" s="148" customFormat="1" ht="15.75" customHeight="1">
      <c r="A76" s="133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33"/>
      <c r="O76" s="141"/>
      <c r="P76" s="132"/>
      <c r="Q76" s="132"/>
      <c r="R76" s="132"/>
    </row>
    <row r="77" spans="1:18" s="148" customFormat="1" ht="15">
      <c r="A77" s="133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33"/>
      <c r="O77" s="141"/>
      <c r="P77" s="132"/>
      <c r="Q77" s="132"/>
      <c r="R77" s="132"/>
    </row>
    <row r="78" spans="1:18" s="148" customFormat="1" ht="15.75" customHeight="1">
      <c r="A78" s="133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33"/>
      <c r="O78" s="141"/>
      <c r="P78" s="132"/>
      <c r="Q78" s="132"/>
      <c r="R78" s="132"/>
    </row>
    <row r="79" spans="1:18" s="148" customFormat="1" ht="12.75" customHeight="1">
      <c r="A79" s="133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33"/>
      <c r="O79" s="141"/>
      <c r="P79" s="132"/>
      <c r="Q79" s="149"/>
      <c r="R79" s="149"/>
    </row>
    <row r="80" spans="1:58" s="148" customFormat="1" ht="11.25" customHeight="1">
      <c r="A80" s="133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33"/>
      <c r="O80" s="141"/>
      <c r="P80" s="131"/>
      <c r="Q80" s="149"/>
      <c r="R80" s="149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</row>
    <row r="81" spans="1:58" s="148" customFormat="1" ht="12.75" customHeight="1">
      <c r="A81" s="133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33"/>
      <c r="O81" s="141"/>
      <c r="P81" s="132"/>
      <c r="Q81" s="149"/>
      <c r="R81" s="149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</row>
    <row r="82" spans="1:58" s="148" customFormat="1" ht="12.75" customHeight="1">
      <c r="A82" s="151"/>
      <c r="B82" s="152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</row>
    <row r="83" spans="1:58" s="148" customFormat="1" ht="12.75" customHeight="1">
      <c r="A83" s="153"/>
      <c r="N83" s="153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</row>
    <row r="84" spans="1:58" s="148" customFormat="1" ht="12.75" customHeight="1">
      <c r="A84" s="153"/>
      <c r="N84" s="153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</row>
    <row r="85" spans="1:58" s="148" customFormat="1" ht="12.75" customHeight="1">
      <c r="A85" s="151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1"/>
      <c r="O85" s="154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</row>
    <row r="86" spans="1:58" s="148" customFormat="1" ht="12.75" customHeight="1">
      <c r="A86" s="151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1"/>
      <c r="O86" s="154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</row>
    <row r="87" spans="1:58" s="148" customFormat="1" ht="12.75" customHeight="1">
      <c r="A87" s="155"/>
      <c r="B87" s="152"/>
      <c r="C87" s="154"/>
      <c r="D87" s="154"/>
      <c r="E87" s="150"/>
      <c r="F87" s="154"/>
      <c r="G87" s="150"/>
      <c r="H87" s="154"/>
      <c r="I87" s="150"/>
      <c r="J87" s="154"/>
      <c r="K87" s="150"/>
      <c r="L87" s="154"/>
      <c r="M87" s="150"/>
      <c r="N87" s="150"/>
      <c r="O87" s="154"/>
      <c r="P87" s="150"/>
      <c r="Q87" s="154"/>
      <c r="R87" s="154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</row>
    <row r="88" spans="1:58" s="148" customFormat="1" ht="12.75" customHeight="1">
      <c r="A88" s="155"/>
      <c r="B88" s="152"/>
      <c r="C88" s="154"/>
      <c r="D88" s="154"/>
      <c r="E88" s="150"/>
      <c r="F88" s="154"/>
      <c r="G88" s="150"/>
      <c r="H88" s="154"/>
      <c r="I88" s="150"/>
      <c r="J88" s="154"/>
      <c r="K88" s="150"/>
      <c r="L88" s="154"/>
      <c r="M88" s="150"/>
      <c r="N88" s="151"/>
      <c r="O88" s="154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</row>
    <row r="89" spans="1:58" s="148" customFormat="1" ht="12.75" customHeight="1">
      <c r="A89" s="151"/>
      <c r="B89" s="152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1"/>
      <c r="O89" s="154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</row>
    <row r="90" spans="1:58" s="148" customFormat="1" ht="12.75" customHeight="1">
      <c r="A90" s="151"/>
      <c r="B90" s="152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  <c r="O90" s="154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</row>
    <row r="91" spans="1:58" s="148" customFormat="1" ht="12.75" customHeight="1">
      <c r="A91" s="151"/>
      <c r="B91" s="152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1"/>
      <c r="O91" s="154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</row>
    <row r="92" spans="1:58" s="148" customFormat="1" ht="12.75" customHeight="1">
      <c r="A92" s="151"/>
      <c r="B92" s="152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1"/>
      <c r="O92" s="154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</row>
    <row r="93" spans="1:58" s="148" customFormat="1" ht="12.75" customHeight="1">
      <c r="A93" s="151"/>
      <c r="B93" s="152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1"/>
      <c r="O93" s="154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</row>
    <row r="94" spans="1:58" s="148" customFormat="1" ht="12.75" customHeight="1">
      <c r="A94" s="151"/>
      <c r="B94" s="152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1"/>
      <c r="O94" s="154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</row>
    <row r="95" spans="1:58" s="148" customFormat="1" ht="12.75" customHeight="1">
      <c r="A95" s="151"/>
      <c r="B95" s="152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1"/>
      <c r="O95" s="154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</row>
    <row r="96" spans="1:58" s="148" customFormat="1" ht="12.75" customHeight="1">
      <c r="A96" s="151"/>
      <c r="B96" s="152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1"/>
      <c r="O96" s="154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</row>
    <row r="97" spans="1:58" s="148" customFormat="1" ht="12.75" customHeight="1">
      <c r="A97" s="151"/>
      <c r="B97" s="152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1"/>
      <c r="O97" s="154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</row>
    <row r="98" spans="1:58" s="148" customFormat="1" ht="12.75" customHeight="1">
      <c r="A98" s="151"/>
      <c r="B98" s="152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1"/>
      <c r="O98" s="154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</row>
    <row r="99" spans="1:58" s="148" customFormat="1" ht="12.75" customHeight="1">
      <c r="A99" s="151"/>
      <c r="B99" s="152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1"/>
      <c r="O99" s="154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</row>
    <row r="100" spans="1:58" s="148" customFormat="1" ht="12.75" customHeight="1">
      <c r="A100" s="151"/>
      <c r="B100" s="152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1"/>
      <c r="O100" s="154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</row>
    <row r="101" spans="1:58" s="148" customFormat="1" ht="12.75" customHeight="1">
      <c r="A101" s="151"/>
      <c r="B101" s="152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1"/>
      <c r="O101" s="154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</row>
    <row r="102" spans="1:58" s="148" customFormat="1" ht="12.75" customHeight="1">
      <c r="A102" s="151"/>
      <c r="B102" s="152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1"/>
      <c r="O102" s="154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</row>
    <row r="103" spans="1:58" s="148" customFormat="1" ht="12.75" customHeight="1" hidden="1">
      <c r="A103" s="151"/>
      <c r="B103" s="152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1"/>
      <c r="O103" s="154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</row>
    <row r="104" spans="1:58" s="148" customFormat="1" ht="12.75" customHeight="1" hidden="1">
      <c r="A104" s="151"/>
      <c r="B104" s="152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1"/>
      <c r="O104" s="154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</row>
    <row r="105" spans="1:58" s="148" customFormat="1" ht="12.75" customHeight="1" hidden="1">
      <c r="A105" s="151"/>
      <c r="B105" s="152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1"/>
      <c r="O105" s="154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</row>
    <row r="106" spans="1:58" s="148" customFormat="1" ht="12.75" customHeight="1" hidden="1">
      <c r="A106" s="151"/>
      <c r="B106" s="152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1"/>
      <c r="O106" s="154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</row>
    <row r="107" spans="1:58" s="148" customFormat="1" ht="12.75" customHeight="1" hidden="1">
      <c r="A107" s="151"/>
      <c r="B107" s="152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1"/>
      <c r="O107" s="154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</row>
    <row r="108" spans="1:58" s="148" customFormat="1" ht="12.75" customHeight="1" hidden="1">
      <c r="A108" s="151"/>
      <c r="B108" s="156" t="s">
        <v>0</v>
      </c>
      <c r="C108" s="157">
        <f>D3*Árak!C2</f>
        <v>0</v>
      </c>
      <c r="D108" s="157">
        <f>F3*Árak!D2</f>
        <v>0</v>
      </c>
      <c r="E108" s="157">
        <f>H3*Árak!E2</f>
        <v>0</v>
      </c>
      <c r="F108" s="157">
        <f>J3*Árak!F2</f>
        <v>0</v>
      </c>
      <c r="G108" s="157">
        <f>L3*Árak!G2</f>
        <v>0</v>
      </c>
      <c r="H108" s="157">
        <f>C30*Árak!B29</f>
        <v>0</v>
      </c>
      <c r="I108" s="157">
        <f>N58*Árak!H57</f>
        <v>0</v>
      </c>
      <c r="J108" s="157">
        <f>C52*Árak!B51</f>
        <v>0</v>
      </c>
      <c r="K108" s="157"/>
      <c r="L108" s="157"/>
      <c r="M108" s="157"/>
      <c r="N108" s="158"/>
      <c r="O108" s="159"/>
      <c r="P108" s="159"/>
      <c r="Q108" s="159"/>
      <c r="R108" s="159"/>
      <c r="S108" s="159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</row>
    <row r="109" spans="1:58" s="148" customFormat="1" ht="12.75" customHeight="1" hidden="1">
      <c r="A109" s="151"/>
      <c r="B109" s="156" t="s">
        <v>7</v>
      </c>
      <c r="C109" s="157">
        <f>D4*Árak!C3</f>
        <v>0</v>
      </c>
      <c r="D109" s="157">
        <f>F4*Árak!D3</f>
        <v>0</v>
      </c>
      <c r="E109" s="157">
        <f>H4*Árak!E3</f>
        <v>0</v>
      </c>
      <c r="F109" s="157">
        <f>J4*Árak!F3</f>
        <v>0</v>
      </c>
      <c r="G109" s="157">
        <f>L4*Árak!G3</f>
        <v>0</v>
      </c>
      <c r="H109" s="157">
        <f>C31*Árak!B30</f>
        <v>0</v>
      </c>
      <c r="I109" s="157">
        <f>P58*Árak!I57</f>
        <v>0</v>
      </c>
      <c r="J109" s="157">
        <f>C53*Árak!B52</f>
        <v>0</v>
      </c>
      <c r="K109" s="157"/>
      <c r="L109" s="157"/>
      <c r="M109" s="157"/>
      <c r="N109" s="158"/>
      <c r="O109" s="159"/>
      <c r="P109" s="159"/>
      <c r="Q109" s="159"/>
      <c r="R109" s="159"/>
      <c r="S109" s="159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</row>
    <row r="110" spans="1:58" s="148" customFormat="1" ht="12.75" customHeight="1" hidden="1">
      <c r="A110" s="151"/>
      <c r="B110" s="156" t="s">
        <v>11</v>
      </c>
      <c r="C110" s="157">
        <f>D5*Árak!C4</f>
        <v>0</v>
      </c>
      <c r="D110" s="157">
        <f>F5*Árak!D4</f>
        <v>0</v>
      </c>
      <c r="E110" s="157">
        <f>H5*Árak!E4</f>
        <v>0</v>
      </c>
      <c r="F110" s="157">
        <f>J5*Árak!F4</f>
        <v>0</v>
      </c>
      <c r="G110" s="157">
        <f>L5*Árak!G4</f>
        <v>0</v>
      </c>
      <c r="H110" s="157">
        <f>C32*Árak!B31</f>
        <v>0</v>
      </c>
      <c r="I110" s="157"/>
      <c r="J110" s="157">
        <f>C54*Árak!B53</f>
        <v>0</v>
      </c>
      <c r="K110" s="157"/>
      <c r="L110" s="157"/>
      <c r="M110" s="157"/>
      <c r="N110" s="158"/>
      <c r="O110" s="159"/>
      <c r="P110" s="159"/>
      <c r="Q110" s="159"/>
      <c r="R110" s="159"/>
      <c r="S110" s="159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</row>
    <row r="111" spans="1:58" s="148" customFormat="1" ht="12.75" customHeight="1" hidden="1">
      <c r="A111" s="151"/>
      <c r="B111" s="156" t="s">
        <v>14</v>
      </c>
      <c r="C111" s="157">
        <f>D6*Árak!C5</f>
        <v>0</v>
      </c>
      <c r="D111" s="157">
        <f>F6*Árak!D5</f>
        <v>0</v>
      </c>
      <c r="E111" s="157">
        <f>H6*Árak!E5</f>
        <v>0</v>
      </c>
      <c r="F111" s="157">
        <f>J6*Árak!F5</f>
        <v>0</v>
      </c>
      <c r="G111" s="157">
        <f>L6*Árak!G5</f>
        <v>0</v>
      </c>
      <c r="H111" s="157">
        <f>C33*Árak!B32</f>
        <v>0</v>
      </c>
      <c r="I111" s="157"/>
      <c r="J111" s="157">
        <f>C55*Árak!B54</f>
        <v>0</v>
      </c>
      <c r="K111" s="157"/>
      <c r="L111" s="157"/>
      <c r="M111" s="157"/>
      <c r="N111" s="158"/>
      <c r="O111" s="159"/>
      <c r="P111" s="159"/>
      <c r="Q111" s="159"/>
      <c r="R111" s="159"/>
      <c r="S111" s="159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</row>
    <row r="112" spans="1:58" s="148" customFormat="1" ht="12.75" customHeight="1" hidden="1">
      <c r="A112" s="151"/>
      <c r="B112" s="156" t="s">
        <v>16</v>
      </c>
      <c r="C112" s="157">
        <f>D7*Árak!C6</f>
        <v>0</v>
      </c>
      <c r="D112" s="157">
        <f>F7*Árak!D6</f>
        <v>0</v>
      </c>
      <c r="E112" s="157">
        <f>H7*Árak!E6</f>
        <v>0</v>
      </c>
      <c r="F112" s="157">
        <f>J7*Árak!F6</f>
        <v>0</v>
      </c>
      <c r="G112" s="157">
        <f>L7*Árak!G6</f>
        <v>0</v>
      </c>
      <c r="H112" s="157">
        <f>C34*Árak!B33</f>
        <v>0</v>
      </c>
      <c r="I112" s="157"/>
      <c r="J112" s="157">
        <f>C56*Árak!B55</f>
        <v>0</v>
      </c>
      <c r="K112" s="157"/>
      <c r="L112" s="157"/>
      <c r="M112" s="157"/>
      <c r="N112" s="158"/>
      <c r="O112" s="159"/>
      <c r="P112" s="159"/>
      <c r="Q112" s="159"/>
      <c r="R112" s="159"/>
      <c r="S112" s="159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</row>
    <row r="113" spans="1:58" s="148" customFormat="1" ht="12.75" customHeight="1" hidden="1">
      <c r="A113" s="151"/>
      <c r="B113" s="156" t="s">
        <v>18</v>
      </c>
      <c r="C113" s="157">
        <f>D8*Árak!C7</f>
        <v>0</v>
      </c>
      <c r="D113" s="157">
        <f>F8*Árak!D7</f>
        <v>0</v>
      </c>
      <c r="E113" s="157">
        <f>H8*Árak!E7</f>
        <v>0</v>
      </c>
      <c r="F113" s="157">
        <f>J8*Árak!F7</f>
        <v>0</v>
      </c>
      <c r="G113" s="157">
        <f>L8*Árak!G7</f>
        <v>0</v>
      </c>
      <c r="H113" s="157">
        <f>C35*Árak!B34</f>
        <v>0</v>
      </c>
      <c r="I113" s="157"/>
      <c r="J113" s="157">
        <f>C57*Árak!B56</f>
        <v>0</v>
      </c>
      <c r="K113" s="157"/>
      <c r="L113" s="157"/>
      <c r="M113" s="157"/>
      <c r="N113" s="158"/>
      <c r="O113" s="159"/>
      <c r="P113" s="159"/>
      <c r="Q113" s="159"/>
      <c r="R113" s="159"/>
      <c r="S113" s="159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</row>
    <row r="114" spans="1:58" s="148" customFormat="1" ht="12.75" customHeight="1" hidden="1">
      <c r="A114" s="151"/>
      <c r="B114" s="156" t="s">
        <v>22</v>
      </c>
      <c r="C114" s="157">
        <f>D9*Árak!C8</f>
        <v>0</v>
      </c>
      <c r="D114" s="157">
        <f>F9*Árak!D8</f>
        <v>0</v>
      </c>
      <c r="E114" s="157">
        <f>H9*Árak!E8</f>
        <v>0</v>
      </c>
      <c r="F114" s="157">
        <f>J9*Árak!F8</f>
        <v>0</v>
      </c>
      <c r="G114" s="157">
        <f>L9*Árak!G8</f>
        <v>0</v>
      </c>
      <c r="H114" s="157">
        <f>C36*Árak!B35</f>
        <v>0</v>
      </c>
      <c r="I114" s="157"/>
      <c r="J114" s="157">
        <f>C58*Árak!B57</f>
        <v>0</v>
      </c>
      <c r="K114" s="157"/>
      <c r="L114" s="157"/>
      <c r="M114" s="157"/>
      <c r="N114" s="158"/>
      <c r="O114" s="159"/>
      <c r="P114" s="159"/>
      <c r="Q114" s="159"/>
      <c r="R114" s="159"/>
      <c r="S114" s="159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</row>
    <row r="115" spans="1:58" s="148" customFormat="1" ht="12.75" customHeight="1" hidden="1">
      <c r="A115" s="151"/>
      <c r="B115" s="156" t="s">
        <v>29</v>
      </c>
      <c r="C115" s="157">
        <f>D10*Árak!C9</f>
        <v>0</v>
      </c>
      <c r="D115" s="157">
        <f>F10*Árak!D9</f>
        <v>0</v>
      </c>
      <c r="E115" s="157">
        <f>H10*Árak!E9</f>
        <v>0</v>
      </c>
      <c r="F115" s="157">
        <f>J10*Árak!F9</f>
        <v>0</v>
      </c>
      <c r="G115" s="157">
        <f>L10*Árak!G9</f>
        <v>0</v>
      </c>
      <c r="H115" s="157">
        <f>C37*Árak!B36</f>
        <v>0</v>
      </c>
      <c r="I115" s="157"/>
      <c r="J115" s="157" t="e">
        <f>C60*Árak!#REF!</f>
        <v>#REF!</v>
      </c>
      <c r="K115" s="157"/>
      <c r="L115" s="157"/>
      <c r="M115" s="157"/>
      <c r="N115" s="158"/>
      <c r="O115" s="159"/>
      <c r="P115" s="159"/>
      <c r="Q115" s="159"/>
      <c r="R115" s="159"/>
      <c r="S115" s="159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</row>
    <row r="116" spans="1:58" s="148" customFormat="1" ht="12.75" customHeight="1" hidden="1">
      <c r="A116" s="151"/>
      <c r="B116" s="156" t="s">
        <v>216</v>
      </c>
      <c r="C116" s="157">
        <f>D11*Árak!C10</f>
        <v>0</v>
      </c>
      <c r="D116" s="157">
        <f>F11*Árak!D10</f>
        <v>0</v>
      </c>
      <c r="E116" s="157">
        <f>H11*Árak!E10</f>
        <v>0</v>
      </c>
      <c r="F116" s="157">
        <f>J11*Árak!F10</f>
        <v>0</v>
      </c>
      <c r="G116" s="157">
        <f>L11*Árak!G10</f>
        <v>0</v>
      </c>
      <c r="H116" s="157">
        <f>C38*Árak!B37</f>
        <v>0</v>
      </c>
      <c r="I116" s="157"/>
      <c r="J116" s="157" t="e">
        <f>C61*Árak!#REF!</f>
        <v>#REF!</v>
      </c>
      <c r="K116" s="157"/>
      <c r="L116" s="157"/>
      <c r="M116" s="157"/>
      <c r="N116" s="158"/>
      <c r="O116" s="159"/>
      <c r="P116" s="159"/>
      <c r="Q116" s="159"/>
      <c r="R116" s="159"/>
      <c r="S116" s="159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</row>
    <row r="117" spans="1:58" s="148" customFormat="1" ht="12.75" customHeight="1" hidden="1">
      <c r="A117" s="151"/>
      <c r="B117" s="156" t="s">
        <v>217</v>
      </c>
      <c r="C117" s="157">
        <f>D12*Árak!C11</f>
        <v>0</v>
      </c>
      <c r="D117" s="157">
        <f>F12*Árak!D11</f>
        <v>0</v>
      </c>
      <c r="E117" s="157">
        <f>H12*Árak!E11</f>
        <v>0</v>
      </c>
      <c r="F117" s="157">
        <f>J12*Árak!F11</f>
        <v>0</v>
      </c>
      <c r="G117" s="157">
        <f>L12*Árak!G11</f>
        <v>0</v>
      </c>
      <c r="H117" s="157">
        <f>C39*Árak!B38</f>
        <v>0</v>
      </c>
      <c r="I117" s="157"/>
      <c r="J117" s="157" t="e">
        <f>C62*Árak!#REF!</f>
        <v>#REF!</v>
      </c>
      <c r="K117" s="157"/>
      <c r="L117" s="157"/>
      <c r="M117" s="157"/>
      <c r="N117" s="158"/>
      <c r="O117" s="159"/>
      <c r="P117" s="159"/>
      <c r="Q117" s="159"/>
      <c r="R117" s="159"/>
      <c r="S117" s="159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</row>
    <row r="118" spans="1:58" s="148" customFormat="1" ht="12.75" customHeight="1" hidden="1">
      <c r="A118" s="151"/>
      <c r="B118" s="156" t="s">
        <v>218</v>
      </c>
      <c r="C118" s="157">
        <f>D13*Árak!C12</f>
        <v>0</v>
      </c>
      <c r="D118" s="157">
        <f>F13*Árak!D12</f>
        <v>0</v>
      </c>
      <c r="E118" s="157">
        <f>H13*Árak!E12</f>
        <v>0</v>
      </c>
      <c r="F118" s="157">
        <f>J13*Árak!F12</f>
        <v>0</v>
      </c>
      <c r="G118" s="157">
        <f>L13*Árak!G12</f>
        <v>0</v>
      </c>
      <c r="H118" s="157">
        <f>C40*Árak!B39</f>
        <v>0</v>
      </c>
      <c r="I118" s="157"/>
      <c r="J118" s="157">
        <f>C63*Árak!B59</f>
        <v>0</v>
      </c>
      <c r="K118" s="157"/>
      <c r="L118" s="157"/>
      <c r="M118" s="157"/>
      <c r="N118" s="158"/>
      <c r="O118" s="159"/>
      <c r="P118" s="159"/>
      <c r="Q118" s="159"/>
      <c r="R118" s="159"/>
      <c r="S118" s="159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</row>
    <row r="119" spans="1:58" s="148" customFormat="1" ht="12.75" customHeight="1" hidden="1">
      <c r="A119" s="151"/>
      <c r="B119" s="156" t="s">
        <v>219</v>
      </c>
      <c r="C119" s="157">
        <f>D14*Árak!C13</f>
        <v>0</v>
      </c>
      <c r="D119" s="157">
        <f>F14*Árak!D13</f>
        <v>0</v>
      </c>
      <c r="E119" s="157">
        <f>H14*Árak!E13</f>
        <v>0</v>
      </c>
      <c r="F119" s="157">
        <f>J14*Árak!F13</f>
        <v>0</v>
      </c>
      <c r="G119" s="157">
        <f>L14*Árak!G13</f>
        <v>0</v>
      </c>
      <c r="H119" s="157">
        <f>C41*Árak!B40</f>
        <v>0</v>
      </c>
      <c r="I119" s="157"/>
      <c r="J119" s="157">
        <f>C64*Árak!B60</f>
        <v>0</v>
      </c>
      <c r="K119" s="157"/>
      <c r="L119" s="157"/>
      <c r="M119" s="157"/>
      <c r="N119" s="158"/>
      <c r="O119" s="159"/>
      <c r="P119" s="159"/>
      <c r="Q119" s="159"/>
      <c r="R119" s="159"/>
      <c r="S119" s="159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</row>
    <row r="120" spans="1:58" s="148" customFormat="1" ht="12.75" customHeight="1" hidden="1">
      <c r="A120" s="151"/>
      <c r="B120" s="156" t="s">
        <v>53</v>
      </c>
      <c r="C120" s="157">
        <f>D15*Árak!C14</f>
        <v>0</v>
      </c>
      <c r="D120" s="157">
        <f>F15*Árak!D14</f>
        <v>0</v>
      </c>
      <c r="E120" s="157">
        <f>H15*Árak!E14</f>
        <v>0</v>
      </c>
      <c r="F120" s="157">
        <f>J15*Árak!F14</f>
        <v>0</v>
      </c>
      <c r="G120" s="157">
        <f>L15*Árak!G14</f>
        <v>0</v>
      </c>
      <c r="H120" s="157">
        <f>C42*Árak!B41</f>
        <v>0</v>
      </c>
      <c r="I120" s="157"/>
      <c r="J120" s="157">
        <f>C65*Árak!B61</f>
        <v>0</v>
      </c>
      <c r="K120" s="157"/>
      <c r="L120" s="157"/>
      <c r="M120" s="157"/>
      <c r="N120" s="158"/>
      <c r="O120" s="159"/>
      <c r="P120" s="159"/>
      <c r="Q120" s="159"/>
      <c r="R120" s="159"/>
      <c r="S120" s="159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</row>
    <row r="121" spans="1:58" s="148" customFormat="1" ht="12.75" customHeight="1" hidden="1">
      <c r="A121" s="151"/>
      <c r="B121" s="156" t="s">
        <v>59</v>
      </c>
      <c r="C121" s="157">
        <f>D16*Árak!C15</f>
        <v>0</v>
      </c>
      <c r="D121" s="157">
        <f>F16*Árak!D15</f>
        <v>0</v>
      </c>
      <c r="E121" s="157">
        <f>H16*Árak!E15</f>
        <v>0</v>
      </c>
      <c r="F121" s="157">
        <f>J16*Árak!F15</f>
        <v>0</v>
      </c>
      <c r="G121" s="157">
        <f>L16*Árak!G15</f>
        <v>0</v>
      </c>
      <c r="H121" s="157">
        <f>C43*Árak!B42</f>
        <v>0</v>
      </c>
      <c r="I121" s="157"/>
      <c r="J121" s="157">
        <f>C66*Árak!B62</f>
        <v>0</v>
      </c>
      <c r="K121" s="157"/>
      <c r="L121" s="157"/>
      <c r="M121" s="157"/>
      <c r="N121" s="158"/>
      <c r="O121" s="159"/>
      <c r="P121" s="159"/>
      <c r="Q121" s="159"/>
      <c r="R121" s="159"/>
      <c r="S121" s="159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</row>
    <row r="122" spans="1:58" s="148" customFormat="1" ht="12.75" customHeight="1" hidden="1">
      <c r="A122" s="151"/>
      <c r="B122" s="156" t="s">
        <v>64</v>
      </c>
      <c r="C122" s="157">
        <f>D17*Árak!C16</f>
        <v>0</v>
      </c>
      <c r="D122" s="157">
        <f>F17*Árak!D16</f>
        <v>0</v>
      </c>
      <c r="E122" s="157">
        <f>H17*Árak!E16</f>
        <v>0</v>
      </c>
      <c r="F122" s="157">
        <f>J17*Árak!F16</f>
        <v>0</v>
      </c>
      <c r="G122" s="157">
        <f>L17*Árak!G16</f>
        <v>0</v>
      </c>
      <c r="H122" s="157">
        <f>C46*Árak!B45</f>
        <v>0</v>
      </c>
      <c r="I122" s="157"/>
      <c r="J122" s="157">
        <f>C67*Árak!B63</f>
        <v>0</v>
      </c>
      <c r="K122" s="157"/>
      <c r="L122" s="157"/>
      <c r="M122" s="157"/>
      <c r="N122" s="158"/>
      <c r="O122" s="159"/>
      <c r="P122" s="159"/>
      <c r="Q122" s="159"/>
      <c r="R122" s="159"/>
      <c r="S122" s="159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</row>
    <row r="123" spans="1:58" s="148" customFormat="1" ht="12.75" customHeight="1" hidden="1">
      <c r="A123" s="151"/>
      <c r="B123" s="156" t="s">
        <v>68</v>
      </c>
      <c r="C123" s="157">
        <f>D18*Árak!C17</f>
        <v>0</v>
      </c>
      <c r="D123" s="157">
        <f>F18*Árak!D17</f>
        <v>0</v>
      </c>
      <c r="E123" s="157">
        <f>H18*Árak!E17</f>
        <v>0</v>
      </c>
      <c r="F123" s="157">
        <f>J18*Árak!F17</f>
        <v>0</v>
      </c>
      <c r="G123" s="157">
        <f>L18*Árak!G17</f>
        <v>0</v>
      </c>
      <c r="H123" s="157">
        <f>C48*Árak!B46</f>
        <v>0</v>
      </c>
      <c r="I123" s="157"/>
      <c r="J123" s="157">
        <f>C68*Árak!B64</f>
        <v>0</v>
      </c>
      <c r="K123" s="157"/>
      <c r="L123" s="157"/>
      <c r="M123" s="157"/>
      <c r="N123" s="158"/>
      <c r="O123" s="159"/>
      <c r="P123" s="159"/>
      <c r="Q123" s="159"/>
      <c r="R123" s="159"/>
      <c r="S123" s="159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</row>
    <row r="124" spans="1:58" s="148" customFormat="1" ht="12.75" customHeight="1" hidden="1">
      <c r="A124" s="151"/>
      <c r="B124" s="156" t="s">
        <v>71</v>
      </c>
      <c r="C124" s="157">
        <f>D19*Árak!C18</f>
        <v>0</v>
      </c>
      <c r="D124" s="157">
        <f>F19*Árak!D18</f>
        <v>0</v>
      </c>
      <c r="E124" s="157">
        <f>H19*Árak!E18</f>
        <v>0</v>
      </c>
      <c r="F124" s="157">
        <f>J19*Árak!F18</f>
        <v>0</v>
      </c>
      <c r="G124" s="157">
        <f>L19*Árak!G18</f>
        <v>0</v>
      </c>
      <c r="H124" s="157">
        <f>C49*Árak!B47</f>
        <v>0</v>
      </c>
      <c r="I124" s="157"/>
      <c r="J124" s="157">
        <f>C69*Árak!B65</f>
        <v>0</v>
      </c>
      <c r="K124" s="157"/>
      <c r="L124" s="157"/>
      <c r="M124" s="157"/>
      <c r="N124" s="158"/>
      <c r="O124" s="159"/>
      <c r="P124" s="159"/>
      <c r="Q124" s="159"/>
      <c r="R124" s="159"/>
      <c r="S124" s="159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</row>
    <row r="125" spans="1:58" s="148" customFormat="1" ht="12.75" customHeight="1" hidden="1">
      <c r="A125" s="151"/>
      <c r="B125" s="156" t="s">
        <v>221</v>
      </c>
      <c r="C125" s="157">
        <f>D20*Árak!C19</f>
        <v>0</v>
      </c>
      <c r="D125" s="157">
        <f>F20*Árak!D19</f>
        <v>0</v>
      </c>
      <c r="E125" s="157">
        <f>H20*Árak!E19</f>
        <v>0</v>
      </c>
      <c r="F125" s="157">
        <f>J20*Árak!F19</f>
        <v>0</v>
      </c>
      <c r="G125" s="157">
        <f>L20*Árak!G19</f>
        <v>0</v>
      </c>
      <c r="H125" s="157">
        <f>C50*Árak!B48</f>
        <v>0</v>
      </c>
      <c r="I125" s="157"/>
      <c r="J125" s="157">
        <f>C70*Árak!B66</f>
        <v>0</v>
      </c>
      <c r="K125" s="157"/>
      <c r="L125" s="157"/>
      <c r="M125" s="157"/>
      <c r="N125" s="158"/>
      <c r="O125" s="159"/>
      <c r="P125" s="159"/>
      <c r="Q125" s="159"/>
      <c r="R125" s="159"/>
      <c r="S125" s="159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</row>
    <row r="126" spans="1:58" s="148" customFormat="1" ht="12.75" customHeight="1" hidden="1">
      <c r="A126" s="151"/>
      <c r="B126" s="156" t="s">
        <v>222</v>
      </c>
      <c r="C126" s="157">
        <f>D21*Árak!C20</f>
        <v>0</v>
      </c>
      <c r="D126" s="157">
        <f>F21*Árak!D20</f>
        <v>0</v>
      </c>
      <c r="E126" s="157">
        <f>H21*Árak!E20</f>
        <v>0</v>
      </c>
      <c r="F126" s="157">
        <f>J21*Árak!F20</f>
        <v>0</v>
      </c>
      <c r="G126" s="157">
        <f>L21*Árak!G20</f>
        <v>0</v>
      </c>
      <c r="H126" s="157">
        <f>C51*Árak!B49</f>
        <v>0</v>
      </c>
      <c r="I126" s="157"/>
      <c r="J126" s="157">
        <f>C71*Árak!B67</f>
        <v>0</v>
      </c>
      <c r="K126" s="157"/>
      <c r="L126" s="157"/>
      <c r="M126" s="157"/>
      <c r="N126" s="158"/>
      <c r="O126" s="159"/>
      <c r="P126" s="159"/>
      <c r="Q126" s="159"/>
      <c r="R126" s="159"/>
      <c r="S126" s="159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</row>
    <row r="127" spans="1:58" s="148" customFormat="1" ht="12.75" customHeight="1" hidden="1">
      <c r="A127" s="151"/>
      <c r="B127" s="156" t="s">
        <v>223</v>
      </c>
      <c r="C127" s="157">
        <f>D22*Árak!C21</f>
        <v>0</v>
      </c>
      <c r="D127" s="157">
        <f>F22*Árak!D21</f>
        <v>0</v>
      </c>
      <c r="E127" s="157">
        <f>H22*Árak!E21</f>
        <v>0</v>
      </c>
      <c r="F127" s="157">
        <f>J22*Árak!F21</f>
        <v>0</v>
      </c>
      <c r="G127" s="157">
        <f>L22*Árak!G21</f>
        <v>0</v>
      </c>
      <c r="H127" s="157">
        <f>C52*Árak!B50</f>
        <v>0</v>
      </c>
      <c r="I127" s="157"/>
      <c r="J127" s="157">
        <f>C72*Árak!B68</f>
        <v>0</v>
      </c>
      <c r="K127" s="157"/>
      <c r="L127" s="157"/>
      <c r="M127" s="157"/>
      <c r="N127" s="158"/>
      <c r="O127" s="159"/>
      <c r="P127" s="159"/>
      <c r="Q127" s="159"/>
      <c r="R127" s="159"/>
      <c r="S127" s="159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</row>
    <row r="128" spans="1:58" s="148" customFormat="1" ht="12.75" customHeight="1" hidden="1">
      <c r="A128" s="151"/>
      <c r="B128" s="156" t="s">
        <v>224</v>
      </c>
      <c r="C128" s="157">
        <f>D23*Árak!C22</f>
        <v>0</v>
      </c>
      <c r="D128" s="157">
        <f>F23*Árak!D22</f>
        <v>0</v>
      </c>
      <c r="E128" s="157">
        <f>H23*Árak!E22</f>
        <v>0</v>
      </c>
      <c r="F128" s="157">
        <f>J23*Árak!F22</f>
        <v>0</v>
      </c>
      <c r="G128" s="157">
        <f>L23*Árak!G22</f>
        <v>0</v>
      </c>
      <c r="H128" s="157">
        <f>C53*Árak!B51</f>
        <v>0</v>
      </c>
      <c r="I128" s="157"/>
      <c r="J128" s="157">
        <f>C73*Árak!B69</f>
        <v>0</v>
      </c>
      <c r="K128" s="157"/>
      <c r="L128" s="157"/>
      <c r="M128" s="157"/>
      <c r="N128" s="158"/>
      <c r="O128" s="159"/>
      <c r="P128" s="159"/>
      <c r="Q128" s="159"/>
      <c r="R128" s="159"/>
      <c r="S128" s="159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</row>
    <row r="129" spans="1:58" s="148" customFormat="1" ht="12.75" customHeight="1" hidden="1">
      <c r="A129" s="151"/>
      <c r="B129" s="156" t="s">
        <v>225</v>
      </c>
      <c r="C129" s="157">
        <f>D24*Árak!C23</f>
        <v>0</v>
      </c>
      <c r="D129" s="157">
        <f>F24*Árak!D23</f>
        <v>0</v>
      </c>
      <c r="E129" s="157">
        <f>H24*Árak!E23</f>
        <v>0</v>
      </c>
      <c r="F129" s="157">
        <f>J24*Árak!F23</f>
        <v>0</v>
      </c>
      <c r="G129" s="157">
        <f>L24*Árak!G23</f>
        <v>0</v>
      </c>
      <c r="H129" s="157">
        <f>C54*Árak!B52</f>
        <v>0</v>
      </c>
      <c r="I129" s="157"/>
      <c r="J129" s="157">
        <f>C74*Árak!B70</f>
        <v>0</v>
      </c>
      <c r="K129" s="157"/>
      <c r="L129" s="157"/>
      <c r="M129" s="157"/>
      <c r="N129" s="158"/>
      <c r="O129" s="159"/>
      <c r="P129" s="159"/>
      <c r="Q129" s="159"/>
      <c r="R129" s="159"/>
      <c r="S129" s="159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</row>
    <row r="130" spans="1:58" s="148" customFormat="1" ht="12.75" customHeight="1" hidden="1">
      <c r="A130" s="151"/>
      <c r="B130" s="156" t="s">
        <v>226</v>
      </c>
      <c r="C130" s="157">
        <f>D25*Árak!C24</f>
        <v>0</v>
      </c>
      <c r="D130" s="157">
        <f>F25*Árak!D24</f>
        <v>0</v>
      </c>
      <c r="E130" s="157">
        <f>H25*Árak!E24</f>
        <v>0</v>
      </c>
      <c r="F130" s="157">
        <f>J25*Árak!F24</f>
        <v>0</v>
      </c>
      <c r="G130" s="157">
        <f>L25*Árak!G24</f>
        <v>0</v>
      </c>
      <c r="H130" s="157">
        <f>C55*Árak!B53</f>
        <v>0</v>
      </c>
      <c r="I130" s="157"/>
      <c r="J130" s="157">
        <f>C75*Árak!B71</f>
        <v>0</v>
      </c>
      <c r="K130" s="157"/>
      <c r="L130" s="157"/>
      <c r="M130" s="157"/>
      <c r="N130" s="158"/>
      <c r="O130" s="159"/>
      <c r="P130" s="159"/>
      <c r="Q130" s="159"/>
      <c r="R130" s="159"/>
      <c r="S130" s="159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</row>
    <row r="131" spans="1:58" s="160" customFormat="1" ht="12.75" customHeight="1" hidden="1">
      <c r="A131" s="151"/>
      <c r="B131" s="156" t="s">
        <v>103</v>
      </c>
      <c r="C131" s="157">
        <f>D26*Árak!C25</f>
        <v>0</v>
      </c>
      <c r="D131" s="157">
        <f>F26*Árak!D25</f>
        <v>0</v>
      </c>
      <c r="E131" s="157">
        <f>H26*Árak!E25</f>
        <v>0</v>
      </c>
      <c r="F131" s="157">
        <f>J26*Árak!F25</f>
        <v>0</v>
      </c>
      <c r="G131" s="157">
        <f>L26*Árak!G25</f>
        <v>0</v>
      </c>
      <c r="H131" s="157">
        <f>C56*Árak!B54</f>
        <v>0</v>
      </c>
      <c r="I131" s="157"/>
      <c r="J131" s="157">
        <f>C76*Árak!B72</f>
        <v>0</v>
      </c>
      <c r="K131" s="157"/>
      <c r="L131" s="157"/>
      <c r="M131" s="157"/>
      <c r="N131" s="158"/>
      <c r="O131" s="159"/>
      <c r="P131" s="159"/>
      <c r="Q131" s="159"/>
      <c r="R131" s="159"/>
      <c r="S131" s="159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</row>
    <row r="132" spans="1:58" s="160" customFormat="1" ht="15" hidden="1">
      <c r="A132" s="151"/>
      <c r="B132" s="156" t="s">
        <v>227</v>
      </c>
      <c r="C132" s="157">
        <f>D27*Árak!C26</f>
        <v>0</v>
      </c>
      <c r="D132" s="157">
        <f>F27*Árak!D26</f>
        <v>0</v>
      </c>
      <c r="E132" s="157">
        <f>H27*Árak!E26</f>
        <v>0</v>
      </c>
      <c r="F132" s="157">
        <f>J27*Árak!F26</f>
        <v>0</v>
      </c>
      <c r="G132" s="157">
        <f>L27*Árak!G26</f>
        <v>0</v>
      </c>
      <c r="H132" s="157">
        <f>C57*Árak!B55</f>
        <v>0</v>
      </c>
      <c r="I132" s="157"/>
      <c r="J132" s="157">
        <f>C77*Árak!B73</f>
        <v>0</v>
      </c>
      <c r="K132" s="157"/>
      <c r="L132" s="157"/>
      <c r="M132" s="157"/>
      <c r="N132" s="158"/>
      <c r="O132" s="159"/>
      <c r="P132" s="159"/>
      <c r="Q132" s="159"/>
      <c r="R132" s="159"/>
      <c r="S132" s="159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</row>
    <row r="133" spans="1:58" s="160" customFormat="1" ht="15" hidden="1">
      <c r="A133" s="151"/>
      <c r="B133" s="156" t="s">
        <v>229</v>
      </c>
      <c r="C133" s="157">
        <f>D28*Árak!C27</f>
        <v>0</v>
      </c>
      <c r="D133" s="157">
        <f>F28*Árak!D27</f>
        <v>0</v>
      </c>
      <c r="E133" s="157">
        <f>H28*Árak!E27</f>
        <v>0</v>
      </c>
      <c r="F133" s="157">
        <f>J28*Árak!F27</f>
        <v>0</v>
      </c>
      <c r="G133" s="157">
        <f>L28*Árak!G27</f>
        <v>0</v>
      </c>
      <c r="H133" s="157">
        <f>C58*Árak!B56</f>
        <v>0</v>
      </c>
      <c r="I133" s="157"/>
      <c r="J133" s="157">
        <f>C78*Árak!B74</f>
        <v>0</v>
      </c>
      <c r="K133" s="157"/>
      <c r="L133" s="157"/>
      <c r="M133" s="157"/>
      <c r="N133" s="158"/>
      <c r="O133" s="159"/>
      <c r="P133" s="159"/>
      <c r="Q133" s="159"/>
      <c r="R133" s="159"/>
      <c r="S133" s="159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</row>
    <row r="134" spans="1:58" ht="15" hidden="1">
      <c r="A134" s="151"/>
      <c r="B134" s="156" t="s">
        <v>118</v>
      </c>
      <c r="C134" s="157">
        <f>D29*Árak!C28</f>
        <v>0</v>
      </c>
      <c r="D134" s="157">
        <f>F29*Árak!D28</f>
        <v>0</v>
      </c>
      <c r="E134" s="157">
        <f>H29*Árak!E28</f>
        <v>0</v>
      </c>
      <c r="F134" s="157">
        <f>J29*Árak!F28</f>
        <v>0</v>
      </c>
      <c r="G134" s="157">
        <f>L29*Árak!G28</f>
        <v>0</v>
      </c>
      <c r="H134" s="157">
        <f>C60*Árak!B57</f>
        <v>0</v>
      </c>
      <c r="I134" s="159"/>
      <c r="J134" s="157">
        <f>C79*Árak!B75</f>
        <v>0</v>
      </c>
      <c r="K134" s="159"/>
      <c r="L134" s="159"/>
      <c r="M134" s="159"/>
      <c r="N134" s="158"/>
      <c r="O134" s="159"/>
      <c r="P134" s="159"/>
      <c r="Q134" s="159"/>
      <c r="R134" s="159"/>
      <c r="S134" s="159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</row>
    <row r="135" spans="1:58" ht="15" hidden="1">
      <c r="A135" s="151"/>
      <c r="B135" s="156" t="s">
        <v>258</v>
      </c>
      <c r="C135" s="157">
        <f>D30*Árak!C29</f>
        <v>0</v>
      </c>
      <c r="D135" s="157">
        <f>F30*Árak!D29</f>
        <v>0</v>
      </c>
      <c r="E135" s="157">
        <f>H30*Árak!E29</f>
        <v>0</v>
      </c>
      <c r="F135" s="157">
        <f>J30*Árak!F29</f>
        <v>0</v>
      </c>
      <c r="G135" s="157">
        <f>L30*Árak!G29</f>
        <v>0</v>
      </c>
      <c r="H135" s="157" t="e">
        <f>C61*Árak!#REF!</f>
        <v>#REF!</v>
      </c>
      <c r="I135" s="157"/>
      <c r="J135" s="157">
        <f>C80*Árak!B76</f>
        <v>0</v>
      </c>
      <c r="K135" s="157"/>
      <c r="L135" s="157"/>
      <c r="M135" s="157"/>
      <c r="N135" s="158"/>
      <c r="O135" s="159"/>
      <c r="P135" s="159"/>
      <c r="Q135" s="159"/>
      <c r="R135" s="159"/>
      <c r="S135" s="159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</row>
    <row r="136" spans="1:58" ht="15" hidden="1">
      <c r="A136" s="151"/>
      <c r="B136" s="156" t="s">
        <v>126</v>
      </c>
      <c r="C136" s="157">
        <f>D31*Árak!C30</f>
        <v>0</v>
      </c>
      <c r="D136" s="157">
        <f>F31*Árak!D30</f>
        <v>0</v>
      </c>
      <c r="E136" s="157">
        <f>H31*Árak!E30</f>
        <v>0</v>
      </c>
      <c r="F136" s="157">
        <f>J31*Árak!F30</f>
        <v>0</v>
      </c>
      <c r="G136" s="157">
        <f>L31*Árak!G30</f>
        <v>0</v>
      </c>
      <c r="H136" s="157" t="e">
        <f>C62*Árak!#REF!</f>
        <v>#REF!</v>
      </c>
      <c r="I136" s="159"/>
      <c r="J136" s="157">
        <f>C81*Árak!B77</f>
        <v>0</v>
      </c>
      <c r="K136" s="159"/>
      <c r="L136" s="159"/>
      <c r="M136" s="159"/>
      <c r="N136" s="158"/>
      <c r="O136" s="159"/>
      <c r="P136" s="159"/>
      <c r="Q136" s="159"/>
      <c r="R136" s="159"/>
      <c r="S136" s="159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</row>
    <row r="137" spans="1:58" ht="15" hidden="1">
      <c r="A137" s="151"/>
      <c r="B137" s="156" t="s">
        <v>131</v>
      </c>
      <c r="C137" s="157">
        <f>D32*Árak!C31</f>
        <v>0</v>
      </c>
      <c r="D137" s="157">
        <f>F32*Árak!D31</f>
        <v>0</v>
      </c>
      <c r="E137" s="157">
        <f>H32*Árak!E31</f>
        <v>0</v>
      </c>
      <c r="F137" s="157">
        <f>J32*Árak!F31</f>
        <v>0</v>
      </c>
      <c r="G137" s="157">
        <f>L32*Árak!G31</f>
        <v>0</v>
      </c>
      <c r="H137" s="157" t="e">
        <f>C63*Árak!#REF!</f>
        <v>#REF!</v>
      </c>
      <c r="I137" s="159"/>
      <c r="J137" s="157">
        <f>C82*Árak!B78</f>
        <v>0</v>
      </c>
      <c r="K137" s="159"/>
      <c r="L137" s="159"/>
      <c r="M137" s="159"/>
      <c r="N137" s="158"/>
      <c r="O137" s="159"/>
      <c r="P137" s="159"/>
      <c r="Q137" s="159"/>
      <c r="R137" s="159"/>
      <c r="S137" s="159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</row>
    <row r="138" spans="1:58" s="161" customFormat="1" ht="15" hidden="1">
      <c r="A138" s="151"/>
      <c r="B138" s="156" t="s">
        <v>136</v>
      </c>
      <c r="C138" s="157">
        <f>D33*Árak!C32</f>
        <v>0</v>
      </c>
      <c r="D138" s="157">
        <f>F33*Árak!D32</f>
        <v>0</v>
      </c>
      <c r="E138" s="157">
        <f>H33*Árak!E32</f>
        <v>0</v>
      </c>
      <c r="F138" s="157">
        <f>J33*Árak!F32</f>
        <v>0</v>
      </c>
      <c r="G138" s="157">
        <f>L33*Árak!G32</f>
        <v>0</v>
      </c>
      <c r="H138" s="157">
        <f>C64*Árak!B59</f>
        <v>0</v>
      </c>
      <c r="I138" s="159"/>
      <c r="J138" s="157">
        <f>C83*Árak!B79</f>
        <v>0</v>
      </c>
      <c r="K138" s="159"/>
      <c r="L138" s="159"/>
      <c r="M138" s="159"/>
      <c r="N138" s="158"/>
      <c r="O138" s="159"/>
      <c r="P138" s="159"/>
      <c r="Q138" s="159"/>
      <c r="R138" s="159"/>
      <c r="S138" s="159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</row>
    <row r="139" spans="1:58" s="161" customFormat="1" ht="15" hidden="1">
      <c r="A139" s="151"/>
      <c r="B139" s="156" t="s">
        <v>141</v>
      </c>
      <c r="C139" s="157">
        <f>D34*Árak!C33</f>
        <v>0</v>
      </c>
      <c r="D139" s="157">
        <f>F34*Árak!D33</f>
        <v>0</v>
      </c>
      <c r="E139" s="157">
        <f>H34*Árak!E33</f>
        <v>0</v>
      </c>
      <c r="F139" s="157">
        <f>J34*Árak!F33</f>
        <v>0</v>
      </c>
      <c r="G139" s="157">
        <f>L34*Árak!G33</f>
        <v>0</v>
      </c>
      <c r="H139" s="157">
        <f>C65*Árak!B60</f>
        <v>0</v>
      </c>
      <c r="I139" s="159"/>
      <c r="J139" s="157">
        <f>C84*Árak!B80</f>
        <v>0</v>
      </c>
      <c r="K139" s="159"/>
      <c r="L139" s="159"/>
      <c r="M139" s="159"/>
      <c r="N139" s="158"/>
      <c r="O139" s="159"/>
      <c r="P139" s="159"/>
      <c r="Q139" s="159"/>
      <c r="R139" s="159"/>
      <c r="S139" s="159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</row>
    <row r="140" spans="1:58" s="161" customFormat="1" ht="15" hidden="1">
      <c r="A140" s="151"/>
      <c r="B140" s="162" t="s">
        <v>145</v>
      </c>
      <c r="C140" s="157">
        <f>D35*Árak!C34</f>
        <v>0</v>
      </c>
      <c r="D140" s="157">
        <f>F35*Árak!D34</f>
        <v>0</v>
      </c>
      <c r="E140" s="157">
        <f>H35*Árak!E34</f>
        <v>0</v>
      </c>
      <c r="F140" s="157">
        <f>J35*Árak!F34</f>
        <v>0</v>
      </c>
      <c r="G140" s="157">
        <f>L35*Árak!G34</f>
        <v>0</v>
      </c>
      <c r="H140" s="157">
        <f>C66*Árak!B61</f>
        <v>0</v>
      </c>
      <c r="I140" s="159"/>
      <c r="J140" s="157">
        <f>C85*Árak!B81</f>
        <v>0</v>
      </c>
      <c r="K140" s="159"/>
      <c r="L140" s="159"/>
      <c r="M140" s="159"/>
      <c r="N140" s="158"/>
      <c r="O140" s="159"/>
      <c r="P140" s="159"/>
      <c r="Q140" s="159"/>
      <c r="R140" s="159"/>
      <c r="S140" s="159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</row>
    <row r="141" spans="1:58" s="161" customFormat="1" ht="15" hidden="1">
      <c r="A141" s="132"/>
      <c r="B141" s="162" t="s">
        <v>151</v>
      </c>
      <c r="C141" s="157">
        <f>D36*Árak!C35</f>
        <v>0</v>
      </c>
      <c r="D141" s="157">
        <f>F36*Árak!D35</f>
        <v>0</v>
      </c>
      <c r="E141" s="157">
        <f>H36*Árak!E35</f>
        <v>0</v>
      </c>
      <c r="F141" s="157">
        <f>J36*Árak!F35</f>
        <v>0</v>
      </c>
      <c r="G141" s="157">
        <f>L36*Árak!G35</f>
        <v>0</v>
      </c>
      <c r="H141" s="157">
        <f>C67*Árak!B62</f>
        <v>0</v>
      </c>
      <c r="I141" s="163"/>
      <c r="J141" s="157">
        <f>C86*Árak!B82</f>
        <v>0</v>
      </c>
      <c r="K141" s="163"/>
      <c r="L141" s="163"/>
      <c r="M141" s="163"/>
      <c r="N141" s="162"/>
      <c r="O141" s="163"/>
      <c r="P141" s="163"/>
      <c r="Q141" s="163"/>
      <c r="R141" s="163"/>
      <c r="S141" s="163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</row>
    <row r="142" spans="1:58" s="161" customFormat="1" ht="15" hidden="1">
      <c r="A142" s="132"/>
      <c r="B142" s="162" t="s">
        <v>156</v>
      </c>
      <c r="C142" s="157">
        <f>D37*Árak!C36</f>
        <v>0</v>
      </c>
      <c r="D142" s="157">
        <f>F37*Árak!D36</f>
        <v>0</v>
      </c>
      <c r="E142" s="157">
        <f>H37*Árak!E36</f>
        <v>0</v>
      </c>
      <c r="F142" s="157">
        <f>J37*Árak!F36</f>
        <v>0</v>
      </c>
      <c r="G142" s="157">
        <f>L37*Árak!G36</f>
        <v>0</v>
      </c>
      <c r="H142" s="157">
        <f>C68*Árak!B63</f>
        <v>0</v>
      </c>
      <c r="I142" s="163"/>
      <c r="J142" s="157">
        <f>C87*Árak!B83</f>
        <v>0</v>
      </c>
      <c r="K142" s="163"/>
      <c r="L142" s="163"/>
      <c r="M142" s="163"/>
      <c r="N142" s="162"/>
      <c r="O142" s="163"/>
      <c r="P142" s="163"/>
      <c r="Q142" s="163"/>
      <c r="R142" s="163"/>
      <c r="S142" s="163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</row>
    <row r="143" spans="1:58" s="161" customFormat="1" ht="15" hidden="1">
      <c r="A143" s="132"/>
      <c r="B143" s="162" t="s">
        <v>161</v>
      </c>
      <c r="C143" s="157">
        <f>D38*Árak!C37</f>
        <v>0</v>
      </c>
      <c r="D143" s="157">
        <f>F38*Árak!D37</f>
        <v>0</v>
      </c>
      <c r="E143" s="157">
        <f>H38*Árak!E37</f>
        <v>0</v>
      </c>
      <c r="F143" s="157">
        <f>J38*Árak!F37</f>
        <v>0</v>
      </c>
      <c r="G143" s="157">
        <f>L38*Árak!G37</f>
        <v>0</v>
      </c>
      <c r="H143" s="157">
        <f>C69*Árak!B64</f>
        <v>0</v>
      </c>
      <c r="I143" s="163"/>
      <c r="J143" s="157">
        <f>C88*Árak!B84</f>
        <v>0</v>
      </c>
      <c r="K143" s="163"/>
      <c r="L143" s="163"/>
      <c r="M143" s="163"/>
      <c r="N143" s="162"/>
      <c r="O143" s="163"/>
      <c r="P143" s="163"/>
      <c r="Q143" s="163"/>
      <c r="R143" s="163"/>
      <c r="S143" s="163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</row>
    <row r="144" spans="1:58" s="161" customFormat="1" ht="15" hidden="1">
      <c r="A144" s="132"/>
      <c r="B144" s="156" t="s">
        <v>163</v>
      </c>
      <c r="C144" s="157">
        <f>D39*Árak!C38</f>
        <v>0</v>
      </c>
      <c r="D144" s="157">
        <f>F39*Árak!D38</f>
        <v>0</v>
      </c>
      <c r="E144" s="157">
        <f>H39*Árak!E38</f>
        <v>0</v>
      </c>
      <c r="F144" s="157">
        <f>J39*Árak!F38</f>
        <v>0</v>
      </c>
      <c r="G144" s="157">
        <f>L39*Árak!G38</f>
        <v>0</v>
      </c>
      <c r="H144" s="157">
        <f>C70*Árak!B65</f>
        <v>0</v>
      </c>
      <c r="I144" s="163"/>
      <c r="J144" s="157">
        <f>C89*Árak!B85</f>
        <v>0</v>
      </c>
      <c r="K144" s="163"/>
      <c r="L144" s="163"/>
      <c r="M144" s="163"/>
      <c r="N144" s="162"/>
      <c r="O144" s="163"/>
      <c r="P144" s="163"/>
      <c r="Q144" s="163"/>
      <c r="R144" s="163"/>
      <c r="S144" s="163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</row>
    <row r="145" spans="1:58" s="165" customFormat="1" ht="15" hidden="1">
      <c r="A145" s="164"/>
      <c r="B145" s="156" t="s">
        <v>167</v>
      </c>
      <c r="C145" s="157">
        <f>D40*Árak!C39</f>
        <v>0</v>
      </c>
      <c r="D145" s="157">
        <f>F40*Árak!D39</f>
        <v>0</v>
      </c>
      <c r="E145" s="157">
        <f>H40*Árak!E39</f>
        <v>0</v>
      </c>
      <c r="F145" s="157">
        <f>J40*Árak!F39</f>
        <v>0</v>
      </c>
      <c r="G145" s="157">
        <f>L40*Árak!G39</f>
        <v>0</v>
      </c>
      <c r="H145" s="157">
        <f>C71*Árak!B66</f>
        <v>0</v>
      </c>
      <c r="I145" s="163"/>
      <c r="J145" s="157">
        <f>C90*Árak!B86</f>
        <v>0</v>
      </c>
      <c r="K145" s="163"/>
      <c r="L145" s="163"/>
      <c r="M145" s="163"/>
      <c r="N145" s="162"/>
      <c r="O145" s="163"/>
      <c r="P145" s="163"/>
      <c r="Q145" s="163"/>
      <c r="R145" s="163"/>
      <c r="S145" s="163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</row>
    <row r="146" spans="1:58" s="165" customFormat="1" ht="15" hidden="1">
      <c r="A146" s="164"/>
      <c r="B146" s="156" t="s">
        <v>170</v>
      </c>
      <c r="C146" s="157">
        <f>D41*Árak!C40</f>
        <v>0</v>
      </c>
      <c r="D146" s="157">
        <f>F41*Árak!D40</f>
        <v>0</v>
      </c>
      <c r="E146" s="157">
        <f>H41*Árak!E40</f>
        <v>0</v>
      </c>
      <c r="F146" s="157">
        <f>J41*Árak!F40</f>
        <v>0</v>
      </c>
      <c r="G146" s="157">
        <f>L41*Árak!G40</f>
        <v>0</v>
      </c>
      <c r="H146" s="157">
        <f>C72*Árak!B67</f>
        <v>0</v>
      </c>
      <c r="I146" s="163"/>
      <c r="J146" s="157">
        <f>C91*Árak!B87</f>
        <v>0</v>
      </c>
      <c r="K146" s="163"/>
      <c r="L146" s="163"/>
      <c r="M146" s="163"/>
      <c r="N146" s="162"/>
      <c r="O146" s="163"/>
      <c r="P146" s="163"/>
      <c r="Q146" s="163"/>
      <c r="R146" s="163"/>
      <c r="S146" s="163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</row>
    <row r="147" spans="1:58" s="165" customFormat="1" ht="15" hidden="1">
      <c r="A147" s="164"/>
      <c r="B147" s="156" t="s">
        <v>171</v>
      </c>
      <c r="C147" s="157">
        <f>D42*Árak!C41</f>
        <v>0</v>
      </c>
      <c r="D147" s="157">
        <f>F42*Árak!D41</f>
        <v>0</v>
      </c>
      <c r="E147" s="157">
        <f>H42*Árak!E41</f>
        <v>0</v>
      </c>
      <c r="F147" s="157">
        <f>J42*Árak!F41</f>
        <v>0</v>
      </c>
      <c r="G147" s="157">
        <f>L42*Árak!G41</f>
        <v>0</v>
      </c>
      <c r="H147" s="157">
        <f>C73*Árak!B68</f>
        <v>0</v>
      </c>
      <c r="I147" s="163"/>
      <c r="J147" s="157">
        <f>C92*Árak!B88</f>
        <v>0</v>
      </c>
      <c r="K147" s="163"/>
      <c r="L147" s="163"/>
      <c r="M147" s="163"/>
      <c r="N147" s="162"/>
      <c r="O147" s="163"/>
      <c r="P147" s="163"/>
      <c r="Q147" s="163"/>
      <c r="R147" s="163"/>
      <c r="S147" s="163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</row>
    <row r="148" spans="1:58" s="165" customFormat="1" ht="15" hidden="1">
      <c r="A148" s="164"/>
      <c r="B148" s="156" t="s">
        <v>172</v>
      </c>
      <c r="C148" s="157">
        <f>D43*Árak!C42</f>
        <v>0</v>
      </c>
      <c r="D148" s="157">
        <f>F43*Árak!D42</f>
        <v>0</v>
      </c>
      <c r="E148" s="157">
        <f>H43*Árak!E42</f>
        <v>0</v>
      </c>
      <c r="F148" s="157">
        <f>J43*Árak!F42</f>
        <v>0</v>
      </c>
      <c r="G148" s="157">
        <f>L43*Árak!G42</f>
        <v>0</v>
      </c>
      <c r="H148" s="157">
        <f>C74*Árak!B69</f>
        <v>0</v>
      </c>
      <c r="I148" s="163"/>
      <c r="J148" s="157">
        <f>C93*Árak!B89</f>
        <v>0</v>
      </c>
      <c r="K148" s="163"/>
      <c r="L148" s="163"/>
      <c r="M148" s="163"/>
      <c r="N148" s="162"/>
      <c r="O148" s="163"/>
      <c r="P148" s="163"/>
      <c r="Q148" s="163"/>
      <c r="R148" s="163"/>
      <c r="S148" s="163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</row>
    <row r="149" spans="1:58" s="165" customFormat="1" ht="15" hidden="1">
      <c r="A149" s="164"/>
      <c r="B149" s="156" t="s">
        <v>173</v>
      </c>
      <c r="C149" s="157">
        <f>D46*Árak!C45</f>
        <v>0</v>
      </c>
      <c r="D149" s="157">
        <f>F46*Árak!D45</f>
        <v>0</v>
      </c>
      <c r="E149" s="157">
        <f>H46*Árak!E45</f>
        <v>0</v>
      </c>
      <c r="F149" s="157">
        <f>J46*Árak!F45</f>
        <v>0</v>
      </c>
      <c r="G149" s="157">
        <f>L46*Árak!G45</f>
        <v>0</v>
      </c>
      <c r="H149" s="157">
        <f>C75*Árak!B70</f>
        <v>0</v>
      </c>
      <c r="I149" s="163"/>
      <c r="J149" s="157">
        <f>C94*Árak!B90</f>
        <v>0</v>
      </c>
      <c r="K149" s="163"/>
      <c r="L149" s="163"/>
      <c r="M149" s="163"/>
      <c r="N149" s="162"/>
      <c r="O149" s="163"/>
      <c r="P149" s="163"/>
      <c r="Q149" s="163"/>
      <c r="R149" s="163"/>
      <c r="S149" s="163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</row>
    <row r="150" spans="1:58" s="165" customFormat="1" ht="15" hidden="1">
      <c r="A150" s="164"/>
      <c r="B150" s="162" t="s">
        <v>175</v>
      </c>
      <c r="C150" s="157">
        <f>D48*Árak!C46</f>
        <v>0</v>
      </c>
      <c r="D150" s="157">
        <f>F48*Árak!D46</f>
        <v>0</v>
      </c>
      <c r="E150" s="157">
        <f>H48*Árak!E46</f>
        <v>0</v>
      </c>
      <c r="F150" s="157">
        <f>J48*Árak!F46</f>
        <v>0</v>
      </c>
      <c r="G150" s="157">
        <f>L48*Árak!G46</f>
        <v>0</v>
      </c>
      <c r="H150" s="157">
        <f>C76*Árak!B71</f>
        <v>0</v>
      </c>
      <c r="I150" s="163"/>
      <c r="J150" s="157">
        <f>C95*Árak!B91</f>
        <v>0</v>
      </c>
      <c r="K150" s="163"/>
      <c r="L150" s="163"/>
      <c r="M150" s="163"/>
      <c r="N150" s="162"/>
      <c r="O150" s="163"/>
      <c r="P150" s="163"/>
      <c r="Q150" s="163"/>
      <c r="R150" s="163"/>
      <c r="S150" s="163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</row>
    <row r="151" spans="1:58" s="165" customFormat="1" ht="15" hidden="1">
      <c r="A151" s="164"/>
      <c r="B151" s="162" t="s">
        <v>177</v>
      </c>
      <c r="C151" s="157">
        <f>D49*Árak!C47</f>
        <v>0</v>
      </c>
      <c r="D151" s="157">
        <f>F49*Árak!D47</f>
        <v>0</v>
      </c>
      <c r="E151" s="157">
        <f>H49*Árak!E47</f>
        <v>0</v>
      </c>
      <c r="F151" s="157">
        <f>J49*Árak!F47</f>
        <v>0</v>
      </c>
      <c r="G151" s="157">
        <f>L49*Árak!G47</f>
        <v>0</v>
      </c>
      <c r="H151" s="157">
        <f>C77*Árak!B72</f>
        <v>0</v>
      </c>
      <c r="I151" s="163"/>
      <c r="J151" s="157">
        <f>C96*Árak!B92</f>
        <v>0</v>
      </c>
      <c r="K151" s="163"/>
      <c r="L151" s="163"/>
      <c r="M151" s="163"/>
      <c r="N151" s="162"/>
      <c r="O151" s="163"/>
      <c r="P151" s="163"/>
      <c r="Q151" s="163"/>
      <c r="R151" s="163"/>
      <c r="S151" s="163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</row>
    <row r="152" spans="1:58" s="165" customFormat="1" ht="15" hidden="1">
      <c r="A152" s="166"/>
      <c r="B152" s="162" t="s">
        <v>179</v>
      </c>
      <c r="C152" s="157">
        <f>D50*Árak!C48</f>
        <v>0</v>
      </c>
      <c r="D152" s="157">
        <f>F50*Árak!D48</f>
        <v>0</v>
      </c>
      <c r="E152" s="157">
        <f>H50*Árak!E48</f>
        <v>0</v>
      </c>
      <c r="F152" s="157">
        <f>J50*Árak!F48</f>
        <v>0</v>
      </c>
      <c r="G152" s="157">
        <f>L50*Árak!G48</f>
        <v>0</v>
      </c>
      <c r="H152" s="157">
        <f>C78*Árak!B73</f>
        <v>0</v>
      </c>
      <c r="I152" s="163"/>
      <c r="J152" s="157">
        <f>C97*Árak!B93</f>
        <v>0</v>
      </c>
      <c r="K152" s="163"/>
      <c r="L152" s="163"/>
      <c r="M152" s="163"/>
      <c r="N152" s="162"/>
      <c r="O152" s="163"/>
      <c r="P152" s="163"/>
      <c r="Q152" s="163"/>
      <c r="R152" s="163"/>
      <c r="S152" s="163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</row>
    <row r="153" spans="1:58" s="165" customFormat="1" ht="15" hidden="1">
      <c r="A153" s="166"/>
      <c r="B153" s="162" t="s">
        <v>181</v>
      </c>
      <c r="C153" s="157">
        <f>D51*Árak!C49</f>
        <v>0</v>
      </c>
      <c r="D153" s="157">
        <f>F51*Árak!D49</f>
        <v>0</v>
      </c>
      <c r="E153" s="157">
        <f>H51*Árak!E49</f>
        <v>0</v>
      </c>
      <c r="F153" s="157">
        <f>J51*Árak!F49</f>
        <v>0</v>
      </c>
      <c r="G153" s="157">
        <f>L51*Árak!G49</f>
        <v>0</v>
      </c>
      <c r="H153" s="157">
        <f>C79*Árak!B74</f>
        <v>0</v>
      </c>
      <c r="I153" s="163"/>
      <c r="J153" s="157">
        <f>C98*Árak!B94</f>
        <v>0</v>
      </c>
      <c r="K153" s="163"/>
      <c r="L153" s="163"/>
      <c r="M153" s="163"/>
      <c r="N153" s="162"/>
      <c r="O153" s="163"/>
      <c r="P153" s="163"/>
      <c r="Q153" s="163"/>
      <c r="R153" s="163"/>
      <c r="S153" s="163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</row>
    <row r="154" spans="1:58" s="165" customFormat="1" ht="15" hidden="1">
      <c r="A154" s="166"/>
      <c r="B154" s="156" t="s">
        <v>183</v>
      </c>
      <c r="C154" s="157">
        <f>D52*Árak!C50</f>
        <v>0</v>
      </c>
      <c r="D154" s="157">
        <f>F52*Árak!D50</f>
        <v>0</v>
      </c>
      <c r="E154" s="157">
        <f>H52*Árak!E50</f>
        <v>0</v>
      </c>
      <c r="F154" s="157">
        <f>J52*Árak!F50</f>
        <v>0</v>
      </c>
      <c r="G154" s="157">
        <f>L52*Árak!G50</f>
        <v>0</v>
      </c>
      <c r="H154" s="157">
        <f>C80*Árak!B75</f>
        <v>0</v>
      </c>
      <c r="I154" s="163"/>
      <c r="J154" s="157">
        <f>C99*Árak!B95</f>
        <v>0</v>
      </c>
      <c r="K154" s="163"/>
      <c r="L154" s="163"/>
      <c r="M154" s="163"/>
      <c r="N154" s="162"/>
      <c r="O154" s="163"/>
      <c r="P154" s="163"/>
      <c r="Q154" s="163"/>
      <c r="R154" s="163"/>
      <c r="S154" s="163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</row>
    <row r="155" spans="1:58" s="165" customFormat="1" ht="15" hidden="1">
      <c r="A155" s="166"/>
      <c r="B155" s="156" t="s">
        <v>184</v>
      </c>
      <c r="C155" s="157">
        <f>D53*Árak!C51</f>
        <v>0</v>
      </c>
      <c r="D155" s="157">
        <f>F53*Árak!D51</f>
        <v>0</v>
      </c>
      <c r="E155" s="157">
        <f>H53*Árak!E51</f>
        <v>0</v>
      </c>
      <c r="F155" s="157">
        <f>J53*Árak!F51</f>
        <v>0</v>
      </c>
      <c r="G155" s="157">
        <f>L53*Árak!G51</f>
        <v>0</v>
      </c>
      <c r="H155" s="157">
        <f>C81*Árak!B76</f>
        <v>0</v>
      </c>
      <c r="I155" s="163"/>
      <c r="J155" s="157">
        <f>C100*Árak!B96</f>
        <v>0</v>
      </c>
      <c r="K155" s="163"/>
      <c r="L155" s="163"/>
      <c r="M155" s="163"/>
      <c r="N155" s="162"/>
      <c r="O155" s="163"/>
      <c r="P155" s="163"/>
      <c r="Q155" s="163"/>
      <c r="R155" s="163"/>
      <c r="S155" s="163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</row>
    <row r="156" spans="1:58" s="165" customFormat="1" ht="15" hidden="1">
      <c r="A156" s="166"/>
      <c r="B156" s="162" t="s">
        <v>186</v>
      </c>
      <c r="C156" s="157">
        <f>D54*Árak!C52</f>
        <v>0</v>
      </c>
      <c r="D156" s="157">
        <f>F54*Árak!D52</f>
        <v>0</v>
      </c>
      <c r="E156" s="157">
        <f>H54*Árak!E52</f>
        <v>0</v>
      </c>
      <c r="F156" s="157">
        <f>J54*Árak!F52</f>
        <v>0</v>
      </c>
      <c r="G156" s="157">
        <f>L54*Árak!G52</f>
        <v>0</v>
      </c>
      <c r="H156" s="157">
        <f>C82*Árak!B77</f>
        <v>0</v>
      </c>
      <c r="I156" s="163"/>
      <c r="J156" s="157">
        <f>C101*Árak!B97</f>
        <v>0</v>
      </c>
      <c r="K156" s="163"/>
      <c r="L156" s="163"/>
      <c r="M156" s="163"/>
      <c r="N156" s="162"/>
      <c r="O156" s="163"/>
      <c r="P156" s="163"/>
      <c r="Q156" s="163"/>
      <c r="R156" s="163"/>
      <c r="S156" s="163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</row>
    <row r="157" spans="1:58" s="165" customFormat="1" ht="15" hidden="1">
      <c r="A157" s="166"/>
      <c r="B157" s="162" t="s">
        <v>188</v>
      </c>
      <c r="C157" s="157">
        <f>D55*Árak!C53</f>
        <v>0</v>
      </c>
      <c r="D157" s="157">
        <f>F55*Árak!D53</f>
        <v>0</v>
      </c>
      <c r="E157" s="157">
        <f>H55*Árak!E53</f>
        <v>0</v>
      </c>
      <c r="F157" s="157">
        <f>J55*Árak!F53</f>
        <v>0</v>
      </c>
      <c r="G157" s="157">
        <f>L55*Árak!G53</f>
        <v>0</v>
      </c>
      <c r="H157" s="157">
        <f>C83*Árak!B78</f>
        <v>0</v>
      </c>
      <c r="I157" s="163"/>
      <c r="J157" s="157">
        <f>C102*Árak!B98</f>
        <v>0</v>
      </c>
      <c r="K157" s="163"/>
      <c r="L157" s="163"/>
      <c r="M157" s="163"/>
      <c r="N157" s="162"/>
      <c r="O157" s="163"/>
      <c r="P157" s="163"/>
      <c r="Q157" s="163"/>
      <c r="R157" s="163"/>
      <c r="S157" s="163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</row>
    <row r="158" spans="1:58" s="165" customFormat="1" ht="15" hidden="1">
      <c r="A158" s="166"/>
      <c r="B158" s="156" t="s">
        <v>190</v>
      </c>
      <c r="C158" s="157">
        <f>D56*Árak!C54</f>
        <v>0</v>
      </c>
      <c r="D158" s="157">
        <f>F56*Árak!D54</f>
        <v>0</v>
      </c>
      <c r="E158" s="157">
        <f>H56*Árak!E54</f>
        <v>0</v>
      </c>
      <c r="F158" s="157">
        <f>J56*Árak!F54</f>
        <v>0</v>
      </c>
      <c r="G158" s="157">
        <f>L56*Árak!G54</f>
        <v>0</v>
      </c>
      <c r="H158" s="157">
        <f>C84*Árak!B79</f>
        <v>0</v>
      </c>
      <c r="I158" s="163"/>
      <c r="J158" s="157">
        <f>C103*Árak!B99</f>
        <v>0</v>
      </c>
      <c r="K158" s="163"/>
      <c r="L158" s="163"/>
      <c r="M158" s="163"/>
      <c r="N158" s="162"/>
      <c r="O158" s="163"/>
      <c r="P158" s="163"/>
      <c r="Q158" s="163"/>
      <c r="R158" s="163"/>
      <c r="S158" s="163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</row>
    <row r="159" spans="1:58" s="165" customFormat="1" ht="15" hidden="1">
      <c r="A159" s="166"/>
      <c r="B159" s="156" t="s">
        <v>192</v>
      </c>
      <c r="C159" s="157">
        <f>D57*Árak!C55</f>
        <v>0</v>
      </c>
      <c r="D159" s="157">
        <f>F57*Árak!D55</f>
        <v>0</v>
      </c>
      <c r="E159" s="157">
        <f>H57*Árak!E55</f>
        <v>0</v>
      </c>
      <c r="F159" s="157">
        <f>J57*Árak!F55</f>
        <v>0</v>
      </c>
      <c r="G159" s="157">
        <f>L57*Árak!G55</f>
        <v>0</v>
      </c>
      <c r="H159" s="157">
        <f>C85*Árak!B80</f>
        <v>0</v>
      </c>
      <c r="I159" s="163"/>
      <c r="J159" s="157">
        <f>C104*Árak!B100</f>
        <v>0</v>
      </c>
      <c r="K159" s="163"/>
      <c r="L159" s="163"/>
      <c r="M159" s="163"/>
      <c r="N159" s="162"/>
      <c r="O159" s="163"/>
      <c r="P159" s="163"/>
      <c r="Q159" s="163"/>
      <c r="R159" s="163"/>
      <c r="S159" s="163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</row>
    <row r="160" spans="1:58" s="165" customFormat="1" ht="15" hidden="1">
      <c r="A160" s="166"/>
      <c r="B160" s="156" t="s">
        <v>194</v>
      </c>
      <c r="C160" s="157">
        <f>D58*Árak!C56</f>
        <v>0</v>
      </c>
      <c r="D160" s="157">
        <f>F58*Árak!D56</f>
        <v>0</v>
      </c>
      <c r="E160" s="157">
        <f>H58*Árak!E56</f>
        <v>0</v>
      </c>
      <c r="F160" s="157">
        <f>J58*Árak!F56</f>
        <v>0</v>
      </c>
      <c r="G160" s="157">
        <f>L58*Árak!G56</f>
        <v>0</v>
      </c>
      <c r="H160" s="157">
        <f>C86*Árak!B81</f>
        <v>0</v>
      </c>
      <c r="I160" s="163"/>
      <c r="J160" s="157">
        <f>C105*Árak!B101</f>
        <v>0</v>
      </c>
      <c r="K160" s="163"/>
      <c r="L160" s="163"/>
      <c r="M160" s="163"/>
      <c r="N160" s="162"/>
      <c r="O160" s="163"/>
      <c r="P160" s="163"/>
      <c r="Q160" s="163"/>
      <c r="R160" s="163"/>
      <c r="S160" s="163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</row>
    <row r="161" spans="1:58" s="165" customFormat="1" ht="15" hidden="1">
      <c r="A161" s="166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66"/>
      <c r="O161" s="131"/>
      <c r="P161" s="131"/>
      <c r="Q161" s="167"/>
      <c r="R161" s="167"/>
      <c r="S161" s="167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</row>
    <row r="162" spans="1:58" s="165" customFormat="1" ht="15" hidden="1">
      <c r="A162" s="166"/>
      <c r="B162" s="131"/>
      <c r="C162" s="131">
        <f>SUM(C108:C160)</f>
        <v>0</v>
      </c>
      <c r="D162" s="131">
        <f aca="true" t="shared" si="0" ref="D162:J162">SUM(D108:D160)</f>
        <v>0</v>
      </c>
      <c r="E162" s="131">
        <f t="shared" si="0"/>
        <v>0</v>
      </c>
      <c r="F162" s="131">
        <f t="shared" si="0"/>
        <v>0</v>
      </c>
      <c r="G162" s="131">
        <f t="shared" si="0"/>
        <v>0</v>
      </c>
      <c r="H162" s="131" t="e">
        <f t="shared" si="0"/>
        <v>#REF!</v>
      </c>
      <c r="I162" s="131">
        <f t="shared" si="0"/>
        <v>0</v>
      </c>
      <c r="J162" s="131" t="e">
        <f t="shared" si="0"/>
        <v>#REF!</v>
      </c>
      <c r="K162" s="131"/>
      <c r="L162" s="131"/>
      <c r="M162" s="131"/>
      <c r="N162" s="166"/>
      <c r="O162" s="131"/>
      <c r="P162" s="131"/>
      <c r="Q162" s="167"/>
      <c r="R162" s="167"/>
      <c r="S162" s="167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</row>
    <row r="163" spans="1:58" s="165" customFormat="1" ht="15" hidden="1">
      <c r="A163" s="166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66"/>
      <c r="O163" s="131"/>
      <c r="P163" s="131"/>
      <c r="Q163" s="167"/>
      <c r="R163" s="167"/>
      <c r="S163" s="167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</row>
    <row r="164" spans="1:58" s="165" customFormat="1" ht="15" hidden="1">
      <c r="A164" s="166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66"/>
      <c r="O164" s="131"/>
      <c r="P164" s="131"/>
      <c r="Q164" s="167"/>
      <c r="R164" s="167"/>
      <c r="S164" s="167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</row>
    <row r="165" spans="1:58" s="165" customFormat="1" ht="15" hidden="1">
      <c r="A165" s="166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66"/>
      <c r="O165" s="131"/>
      <c r="P165" s="131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</row>
    <row r="166" spans="1:58" s="165" customFormat="1" ht="15" hidden="1">
      <c r="A166" s="166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66"/>
      <c r="O166" s="131"/>
      <c r="P166" s="131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</row>
    <row r="167" spans="1:58" s="165" customFormat="1" ht="15" hidden="1">
      <c r="A167" s="166"/>
      <c r="B167" s="131"/>
      <c r="C167" s="131"/>
      <c r="D167" s="131"/>
      <c r="E167" s="131"/>
      <c r="F167" s="131"/>
      <c r="G167" s="131" t="e">
        <f>SUM(C162:J162)</f>
        <v>#REF!</v>
      </c>
      <c r="H167" s="131"/>
      <c r="I167" s="131"/>
      <c r="J167" s="131"/>
      <c r="K167" s="131"/>
      <c r="L167" s="131"/>
      <c r="M167" s="131"/>
      <c r="N167" s="166"/>
      <c r="O167" s="131"/>
      <c r="P167" s="131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</row>
    <row r="168" spans="1:58" s="165" customFormat="1" ht="15" hidden="1">
      <c r="A168" s="166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66"/>
      <c r="O168" s="131"/>
      <c r="P168" s="131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</row>
    <row r="169" spans="1:58" s="165" customFormat="1" ht="15" hidden="1">
      <c r="A169" s="166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66"/>
      <c r="O169" s="131"/>
      <c r="P169" s="131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</row>
    <row r="170" spans="1:58" s="165" customFormat="1" ht="15" hidden="1">
      <c r="A170" s="166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66"/>
      <c r="O170" s="131"/>
      <c r="P170" s="131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</row>
    <row r="171" spans="1:58" s="165" customFormat="1" ht="15" hidden="1">
      <c r="A171" s="166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66"/>
      <c r="O171" s="131"/>
      <c r="P171" s="131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</row>
    <row r="172" spans="1:58" s="165" customFormat="1" ht="15" hidden="1">
      <c r="A172" s="166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66"/>
      <c r="O172" s="131"/>
      <c r="P172" s="131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</row>
    <row r="173" spans="1:58" s="165" customFormat="1" ht="15" hidden="1">
      <c r="A173" s="166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66"/>
      <c r="O173" s="131"/>
      <c r="P173" s="131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</row>
    <row r="174" spans="1:58" s="165" customFormat="1" ht="15" hidden="1">
      <c r="A174" s="166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66"/>
      <c r="O174" s="131"/>
      <c r="P174" s="131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</row>
    <row r="175" spans="1:58" s="165" customFormat="1" ht="15" hidden="1">
      <c r="A175" s="166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66"/>
      <c r="O175" s="131"/>
      <c r="P175" s="131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</row>
    <row r="176" spans="1:58" s="165" customFormat="1" ht="15" hidden="1">
      <c r="A176" s="166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66"/>
      <c r="O176" s="131"/>
      <c r="P176" s="131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</row>
    <row r="177" spans="1:58" s="165" customFormat="1" ht="15" hidden="1">
      <c r="A177" s="166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66"/>
      <c r="O177" s="131"/>
      <c r="P177" s="131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</row>
    <row r="178" spans="1:58" s="165" customFormat="1" ht="15" hidden="1">
      <c r="A178" s="166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66"/>
      <c r="O178" s="131"/>
      <c r="P178" s="131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</row>
    <row r="179" spans="1:58" s="165" customFormat="1" ht="15" hidden="1">
      <c r="A179" s="166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66"/>
      <c r="O179" s="131"/>
      <c r="P179" s="131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</row>
    <row r="180" spans="1:58" s="165" customFormat="1" ht="15" hidden="1">
      <c r="A180" s="166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66"/>
      <c r="O180" s="131"/>
      <c r="P180" s="131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</row>
    <row r="181" spans="1:58" s="165" customFormat="1" ht="15" hidden="1">
      <c r="A181" s="166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66"/>
      <c r="O181" s="131"/>
      <c r="P181" s="131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</row>
    <row r="182" spans="1:58" s="165" customFormat="1" ht="15" hidden="1">
      <c r="A182" s="166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66"/>
      <c r="O182" s="131"/>
      <c r="P182" s="131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</row>
    <row r="183" spans="1:58" s="165" customFormat="1" ht="15" hidden="1">
      <c r="A183" s="166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66"/>
      <c r="O183" s="131"/>
      <c r="P183" s="131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</row>
    <row r="184" spans="1:58" s="165" customFormat="1" ht="15" hidden="1">
      <c r="A184" s="166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66"/>
      <c r="O184" s="131"/>
      <c r="P184" s="131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</row>
    <row r="185" spans="1:58" s="165" customFormat="1" ht="15">
      <c r="A185" s="166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66"/>
      <c r="O185" s="131"/>
      <c r="P185" s="131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</row>
    <row r="186" spans="1:58" s="165" customFormat="1" ht="15">
      <c r="A186" s="168"/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8"/>
      <c r="O186" s="167"/>
      <c r="P186" s="167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</row>
    <row r="187" spans="1:58" s="165" customFormat="1" ht="15">
      <c r="A187" s="168"/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8"/>
      <c r="O187" s="167"/>
      <c r="P187" s="167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</row>
    <row r="188" spans="1:58" s="165" customFormat="1" ht="15">
      <c r="A188" s="168"/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8"/>
      <c r="O188" s="167"/>
      <c r="P188" s="167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</row>
    <row r="189" spans="1:58" s="165" customFormat="1" ht="15">
      <c r="A189" s="168"/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8"/>
      <c r="O189" s="167"/>
      <c r="P189" s="167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</row>
    <row r="190" spans="1:58" s="165" customFormat="1" ht="15">
      <c r="A190" s="168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8"/>
      <c r="O190" s="167"/>
      <c r="P190" s="167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</row>
    <row r="191" spans="1:58" s="165" customFormat="1" ht="15">
      <c r="A191" s="168"/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8"/>
      <c r="O191" s="167"/>
      <c r="P191" s="167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</row>
    <row r="192" spans="1:58" s="165" customFormat="1" ht="15">
      <c r="A192" s="168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8"/>
      <c r="O192" s="167"/>
      <c r="P192" s="167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</row>
    <row r="193" spans="1:58" s="165" customFormat="1" ht="15">
      <c r="A193" s="168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8"/>
      <c r="O193" s="167"/>
      <c r="P193" s="167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</row>
    <row r="194" spans="1:58" s="165" customFormat="1" ht="15">
      <c r="A194" s="168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8"/>
      <c r="O194" s="167"/>
      <c r="P194" s="167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</row>
    <row r="195" spans="1:58" s="165" customFormat="1" ht="15">
      <c r="A195" s="168"/>
      <c r="B195" s="167"/>
      <c r="C195" s="167"/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8"/>
      <c r="O195" s="167"/>
      <c r="P195" s="167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</row>
    <row r="196" spans="1:58" s="165" customFormat="1" ht="15">
      <c r="A196" s="168"/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8"/>
      <c r="O196" s="167"/>
      <c r="P196" s="167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</row>
    <row r="197" spans="1:58" s="165" customFormat="1" ht="15">
      <c r="A197" s="168"/>
      <c r="B197" s="167"/>
      <c r="C197" s="167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8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</row>
    <row r="198" spans="1:58" s="165" customFormat="1" ht="15">
      <c r="A198" s="168"/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8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</row>
    <row r="199" spans="1:58" s="165" customFormat="1" ht="15">
      <c r="A199" s="168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8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</row>
    <row r="200" spans="1:58" s="165" customFormat="1" ht="15">
      <c r="A200" s="168"/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8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</row>
    <row r="201" spans="1:58" s="165" customFormat="1" ht="15">
      <c r="A201" s="168"/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8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</row>
    <row r="202" spans="1:58" s="165" customFormat="1" ht="15">
      <c r="A202" s="168"/>
      <c r="B202" s="167"/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8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</row>
    <row r="203" spans="1:58" s="165" customFormat="1" ht="15">
      <c r="A203" s="168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8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</row>
    <row r="204" spans="1:58" s="165" customFormat="1" ht="15">
      <c r="A204" s="168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8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</row>
    <row r="205" spans="1:58" s="165" customFormat="1" ht="15">
      <c r="A205" s="168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8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</row>
    <row r="206" spans="1:58" s="165" customFormat="1" ht="15">
      <c r="A206" s="168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8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</row>
    <row r="207" spans="1:58" s="165" customFormat="1" ht="15">
      <c r="A207" s="168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8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</row>
    <row r="208" spans="1:58" s="165" customFormat="1" ht="15">
      <c r="A208" s="168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8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</row>
    <row r="209" spans="1:58" s="165" customFormat="1" ht="15">
      <c r="A209" s="168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8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</row>
    <row r="210" spans="1:58" s="165" customFormat="1" ht="15">
      <c r="A210" s="168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8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</row>
    <row r="211" spans="1:58" s="165" customFormat="1" ht="15">
      <c r="A211" s="168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8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</row>
    <row r="212" spans="1:58" s="165" customFormat="1" ht="15">
      <c r="A212" s="168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8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</row>
    <row r="213" spans="1:58" s="165" customFormat="1" ht="15">
      <c r="A213" s="168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8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</row>
    <row r="214" spans="1:58" s="165" customFormat="1" ht="15">
      <c r="A214" s="168"/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8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</row>
    <row r="215" spans="1:58" s="165" customFormat="1" ht="15">
      <c r="A215" s="168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8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</row>
    <row r="216" spans="1:58" s="165" customFormat="1" ht="15">
      <c r="A216" s="168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8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</row>
    <row r="217" spans="1:58" s="165" customFormat="1" ht="15">
      <c r="A217" s="168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8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</row>
    <row r="218" spans="1:58" s="165" customFormat="1" ht="15">
      <c r="A218" s="168"/>
      <c r="B218" s="167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8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</row>
    <row r="219" spans="1:58" s="165" customFormat="1" ht="15">
      <c r="A219" s="168"/>
      <c r="B219" s="167"/>
      <c r="C219" s="167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8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</row>
    <row r="220" spans="1:58" s="165" customFormat="1" ht="15">
      <c r="A220" s="168"/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8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</row>
    <row r="221" spans="1:58" s="165" customFormat="1" ht="15">
      <c r="A221" s="168"/>
      <c r="B221" s="167"/>
      <c r="C221" s="16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8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</row>
    <row r="222" spans="1:58" s="165" customFormat="1" ht="15">
      <c r="A222" s="168"/>
      <c r="B222" s="167"/>
      <c r="C222" s="167"/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8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</row>
    <row r="223" spans="1:58" s="165" customFormat="1" ht="15">
      <c r="A223" s="168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8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</row>
    <row r="224" spans="1:58" s="165" customFormat="1" ht="15">
      <c r="A224" s="168"/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8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</row>
    <row r="225" spans="1:58" s="165" customFormat="1" ht="15">
      <c r="A225" s="168"/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8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</row>
    <row r="226" spans="1:58" s="165" customFormat="1" ht="15">
      <c r="A226" s="168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8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</row>
    <row r="227" spans="1:58" s="165" customFormat="1" ht="15">
      <c r="A227" s="168"/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8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</row>
    <row r="228" spans="1:14" s="165" customFormat="1" ht="12.75">
      <c r="A228" s="168"/>
      <c r="B228" s="167"/>
      <c r="C228" s="167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8"/>
    </row>
    <row r="229" spans="1:14" s="165" customFormat="1" ht="12.75">
      <c r="A229" s="168"/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8"/>
    </row>
    <row r="230" spans="1:14" s="165" customFormat="1" ht="12.75">
      <c r="A230" s="168"/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8"/>
    </row>
    <row r="231" spans="1:14" s="165" customFormat="1" ht="12.75">
      <c r="A231" s="168"/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8"/>
    </row>
    <row r="232" spans="1:14" s="165" customFormat="1" ht="12.75">
      <c r="A232" s="168"/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8"/>
    </row>
    <row r="233" spans="1:14" s="165" customFormat="1" ht="12.75">
      <c r="A233" s="168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8"/>
    </row>
    <row r="234" spans="1:14" s="165" customFormat="1" ht="12.75">
      <c r="A234" s="168"/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8"/>
    </row>
    <row r="235" spans="1:14" s="165" customFormat="1" ht="12.75">
      <c r="A235" s="168"/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8"/>
    </row>
    <row r="236" spans="1:14" s="165" customFormat="1" ht="12.75">
      <c r="A236" s="168"/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8"/>
    </row>
    <row r="237" spans="1:14" s="165" customFormat="1" ht="12.75">
      <c r="A237" s="168"/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8"/>
    </row>
    <row r="238" spans="1:14" s="165" customFormat="1" ht="12.75">
      <c r="A238" s="168"/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8"/>
    </row>
    <row r="239" spans="1:14" s="165" customFormat="1" ht="12.75">
      <c r="A239" s="168"/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8"/>
    </row>
    <row r="240" spans="1:14" s="165" customFormat="1" ht="12.75">
      <c r="A240" s="168"/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8"/>
    </row>
    <row r="241" spans="1:14" s="165" customFormat="1" ht="12.75">
      <c r="A241" s="168"/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8"/>
    </row>
    <row r="242" spans="1:14" s="165" customFormat="1" ht="12.75">
      <c r="A242" s="168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8"/>
    </row>
    <row r="243" spans="1:14" s="165" customFormat="1" ht="12.75">
      <c r="A243" s="168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8"/>
    </row>
    <row r="244" spans="1:14" s="165" customFormat="1" ht="12.75">
      <c r="A244" s="168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8"/>
    </row>
    <row r="245" spans="1:14" s="165" customFormat="1" ht="12.75">
      <c r="A245" s="168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8"/>
    </row>
    <row r="246" spans="1:14" s="165" customFormat="1" ht="12.75">
      <c r="A246" s="168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8"/>
    </row>
    <row r="247" spans="1:14" s="165" customFormat="1" ht="12.75">
      <c r="A247" s="168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8"/>
    </row>
    <row r="248" spans="1:14" s="165" customFormat="1" ht="12.75">
      <c r="A248" s="168"/>
      <c r="B248" s="167"/>
      <c r="C248" s="167"/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8"/>
    </row>
    <row r="249" spans="1:14" s="165" customFormat="1" ht="12.75">
      <c r="A249" s="168"/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8"/>
    </row>
    <row r="250" spans="1:14" s="165" customFormat="1" ht="12.75">
      <c r="A250" s="168"/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8"/>
    </row>
    <row r="251" spans="1:14" s="165" customFormat="1" ht="12.75">
      <c r="A251" s="168"/>
      <c r="B251" s="167"/>
      <c r="C251" s="167"/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8"/>
    </row>
    <row r="252" spans="1:14" s="165" customFormat="1" ht="12.75">
      <c r="A252" s="168"/>
      <c r="B252" s="167"/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8"/>
    </row>
    <row r="253" spans="1:14" s="165" customFormat="1" ht="12.75">
      <c r="A253" s="168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8"/>
    </row>
    <row r="254" spans="1:14" s="165" customFormat="1" ht="12.75">
      <c r="A254" s="168"/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8"/>
    </row>
    <row r="255" spans="1:14" s="165" customFormat="1" ht="12.75">
      <c r="A255" s="168"/>
      <c r="B255" s="167"/>
      <c r="C255" s="167"/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8"/>
    </row>
    <row r="256" spans="1:14" s="165" customFormat="1" ht="12.75">
      <c r="A256" s="168"/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8"/>
    </row>
    <row r="257" spans="1:14" s="165" customFormat="1" ht="12.75">
      <c r="A257" s="168"/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8"/>
    </row>
    <row r="258" spans="1:14" s="165" customFormat="1" ht="12.75">
      <c r="A258" s="168"/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8"/>
    </row>
    <row r="259" spans="1:14" s="165" customFormat="1" ht="12.75">
      <c r="A259" s="168"/>
      <c r="B259" s="16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8"/>
    </row>
    <row r="260" spans="1:14" s="165" customFormat="1" ht="12.75">
      <c r="A260" s="168"/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8"/>
    </row>
    <row r="261" spans="1:14" s="165" customFormat="1" ht="12.75">
      <c r="A261" s="168"/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8"/>
    </row>
    <row r="262" spans="1:14" s="165" customFormat="1" ht="12.75">
      <c r="A262" s="168"/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8"/>
    </row>
    <row r="263" spans="1:14" s="165" customFormat="1" ht="12.75">
      <c r="A263" s="168"/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8"/>
    </row>
    <row r="264" spans="1:14" s="165" customFormat="1" ht="12.75">
      <c r="A264" s="168"/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  <c r="M264" s="167"/>
      <c r="N264" s="168"/>
    </row>
    <row r="265" spans="1:14" s="165" customFormat="1" ht="12.75">
      <c r="A265" s="168"/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8"/>
    </row>
    <row r="266" spans="1:14" s="165" customFormat="1" ht="12.75">
      <c r="A266" s="168"/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8"/>
    </row>
    <row r="267" spans="1:14" s="165" customFormat="1" ht="12.75">
      <c r="A267" s="168"/>
      <c r="B267" s="167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8"/>
    </row>
    <row r="268" spans="1:14" s="165" customFormat="1" ht="12.75">
      <c r="A268" s="168"/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8"/>
    </row>
    <row r="269" spans="1:14" s="165" customFormat="1" ht="12.75">
      <c r="A269" s="168"/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8"/>
    </row>
    <row r="270" spans="1:14" s="165" customFormat="1" ht="12.75">
      <c r="A270" s="168"/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8"/>
    </row>
    <row r="271" spans="1:14" s="165" customFormat="1" ht="12.75">
      <c r="A271" s="168"/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8"/>
    </row>
    <row r="272" spans="1:14" s="165" customFormat="1" ht="12.75">
      <c r="A272" s="168"/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8"/>
    </row>
    <row r="273" spans="1:14" s="165" customFormat="1" ht="12.75">
      <c r="A273" s="168"/>
      <c r="B273" s="167"/>
      <c r="C273" s="167"/>
      <c r="D273" s="167"/>
      <c r="E273" s="167"/>
      <c r="F273" s="167"/>
      <c r="G273" s="167"/>
      <c r="H273" s="167"/>
      <c r="I273" s="167"/>
      <c r="J273" s="167"/>
      <c r="K273" s="167"/>
      <c r="L273" s="167"/>
      <c r="M273" s="167"/>
      <c r="N273" s="168"/>
    </row>
    <row r="274" spans="1:14" s="165" customFormat="1" ht="12.75">
      <c r="A274" s="168"/>
      <c r="B274" s="167"/>
      <c r="C274" s="167"/>
      <c r="D274" s="167"/>
      <c r="E274" s="167"/>
      <c r="F274" s="167"/>
      <c r="G274" s="167"/>
      <c r="H274" s="167"/>
      <c r="I274" s="167"/>
      <c r="J274" s="167"/>
      <c r="K274" s="167"/>
      <c r="L274" s="167"/>
      <c r="M274" s="167"/>
      <c r="N274" s="168"/>
    </row>
    <row r="275" spans="1:14" s="165" customFormat="1" ht="12.75">
      <c r="A275" s="168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8"/>
    </row>
    <row r="276" spans="1:14" s="165" customFormat="1" ht="12.75">
      <c r="A276" s="168"/>
      <c r="B276" s="167"/>
      <c r="C276" s="167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8"/>
    </row>
    <row r="277" spans="1:14" s="165" customFormat="1" ht="12.75">
      <c r="A277" s="168"/>
      <c r="B277" s="167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8"/>
    </row>
    <row r="278" spans="1:14" s="165" customFormat="1" ht="12.75">
      <c r="A278" s="168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8"/>
    </row>
    <row r="279" spans="1:14" s="165" customFormat="1" ht="12.75">
      <c r="A279" s="168"/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8"/>
    </row>
    <row r="280" spans="1:14" s="165" customFormat="1" ht="12.75">
      <c r="A280" s="168"/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8"/>
    </row>
    <row r="281" spans="1:14" s="165" customFormat="1" ht="12.75">
      <c r="A281" s="168"/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8"/>
    </row>
    <row r="282" spans="1:14" s="165" customFormat="1" ht="12.75">
      <c r="A282" s="168"/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8"/>
    </row>
    <row r="283" spans="1:14" s="165" customFormat="1" ht="12.75">
      <c r="A283" s="168"/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8"/>
    </row>
    <row r="284" spans="1:14" s="165" customFormat="1" ht="12.75">
      <c r="A284" s="168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8"/>
    </row>
    <row r="285" spans="1:14" s="165" customFormat="1" ht="12.75">
      <c r="A285" s="168"/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8"/>
    </row>
    <row r="286" spans="1:14" s="165" customFormat="1" ht="12.75">
      <c r="A286" s="168"/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  <c r="N286" s="168"/>
    </row>
    <row r="287" spans="1:14" s="165" customFormat="1" ht="12.75">
      <c r="A287" s="168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8"/>
    </row>
    <row r="288" spans="1:14" s="165" customFormat="1" ht="12.75">
      <c r="A288" s="168"/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  <c r="N288" s="168"/>
    </row>
    <row r="289" spans="1:14" s="165" customFormat="1" ht="12.75">
      <c r="A289" s="168"/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8"/>
    </row>
    <row r="290" spans="1:14" s="165" customFormat="1" ht="12.75">
      <c r="A290" s="168"/>
      <c r="B290" s="167"/>
      <c r="C290" s="167"/>
      <c r="D290" s="167"/>
      <c r="E290" s="167"/>
      <c r="F290" s="167"/>
      <c r="G290" s="167"/>
      <c r="H290" s="167"/>
      <c r="I290" s="167"/>
      <c r="J290" s="167"/>
      <c r="K290" s="167"/>
      <c r="L290" s="167"/>
      <c r="M290" s="167"/>
      <c r="N290" s="168"/>
    </row>
    <row r="291" spans="1:14" s="165" customFormat="1" ht="12.75">
      <c r="A291" s="168"/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8"/>
    </row>
    <row r="292" spans="1:14" s="165" customFormat="1" ht="12.75">
      <c r="A292" s="168"/>
      <c r="B292" s="167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168"/>
    </row>
    <row r="293" spans="1:14" s="165" customFormat="1" ht="12.75">
      <c r="A293" s="168"/>
      <c r="B293" s="167"/>
      <c r="C293" s="167"/>
      <c r="D293" s="167"/>
      <c r="E293" s="167"/>
      <c r="F293" s="167"/>
      <c r="G293" s="167"/>
      <c r="H293" s="167"/>
      <c r="I293" s="167"/>
      <c r="J293" s="167"/>
      <c r="K293" s="167"/>
      <c r="L293" s="167"/>
      <c r="M293" s="167"/>
      <c r="N293" s="168"/>
    </row>
    <row r="294" spans="1:14" s="165" customFormat="1" ht="12.75">
      <c r="A294" s="168"/>
      <c r="B294" s="167"/>
      <c r="C294" s="167"/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8"/>
    </row>
    <row r="295" spans="1:14" s="165" customFormat="1" ht="12.75">
      <c r="A295" s="168"/>
      <c r="B295" s="167"/>
      <c r="C295" s="167"/>
      <c r="D295" s="167"/>
      <c r="E295" s="167"/>
      <c r="F295" s="167"/>
      <c r="G295" s="167"/>
      <c r="H295" s="167"/>
      <c r="I295" s="167"/>
      <c r="J295" s="167"/>
      <c r="K295" s="167"/>
      <c r="L295" s="167"/>
      <c r="M295" s="167"/>
      <c r="N295" s="168"/>
    </row>
  </sheetData>
  <sheetProtection selectLockedCells="1" selectUnlockedCells="1"/>
  <mergeCells count="73">
    <mergeCell ref="B75:C75"/>
    <mergeCell ref="E75:K75"/>
    <mergeCell ref="A67:C67"/>
    <mergeCell ref="A68:C68"/>
    <mergeCell ref="A69:C69"/>
    <mergeCell ref="A70:C70"/>
    <mergeCell ref="A71:C71"/>
    <mergeCell ref="A72:C72"/>
    <mergeCell ref="B64:C64"/>
    <mergeCell ref="D64:M64"/>
    <mergeCell ref="B65:C65"/>
    <mergeCell ref="D65:M65"/>
    <mergeCell ref="B66:C66"/>
    <mergeCell ref="D66:M66"/>
    <mergeCell ref="A61:C61"/>
    <mergeCell ref="D61:M61"/>
    <mergeCell ref="A62:C62"/>
    <mergeCell ref="D62:M62"/>
    <mergeCell ref="A63:C63"/>
    <mergeCell ref="D63:M63"/>
    <mergeCell ref="B53:C53"/>
    <mergeCell ref="B54:C54"/>
    <mergeCell ref="B55:C55"/>
    <mergeCell ref="B56:C56"/>
    <mergeCell ref="B57:C57"/>
    <mergeCell ref="B59:C59"/>
    <mergeCell ref="B43:C43"/>
    <mergeCell ref="B47:C47"/>
    <mergeCell ref="B48:C48"/>
    <mergeCell ref="B49:C49"/>
    <mergeCell ref="B50:C50"/>
    <mergeCell ref="B51:C51"/>
    <mergeCell ref="B44:C44"/>
    <mergeCell ref="B45:C45"/>
    <mergeCell ref="B37:C37"/>
    <mergeCell ref="B38:C38"/>
    <mergeCell ref="B39:C39"/>
    <mergeCell ref="B40:C40"/>
    <mergeCell ref="B41:C41"/>
    <mergeCell ref="B42:C42"/>
    <mergeCell ref="B27:C27"/>
    <mergeCell ref="B28:C28"/>
    <mergeCell ref="B29:C29"/>
    <mergeCell ref="B34:C34"/>
    <mergeCell ref="B35:C35"/>
    <mergeCell ref="B36:C36"/>
    <mergeCell ref="B18:C18"/>
    <mergeCell ref="B19:C19"/>
    <mergeCell ref="B20:C20"/>
    <mergeCell ref="B22:C22"/>
    <mergeCell ref="B24:C24"/>
    <mergeCell ref="B26:C26"/>
    <mergeCell ref="B10:C10"/>
    <mergeCell ref="B11:C11"/>
    <mergeCell ref="B12:C12"/>
    <mergeCell ref="B13:C13"/>
    <mergeCell ref="B15:C15"/>
    <mergeCell ref="B16:C16"/>
    <mergeCell ref="B3:C3"/>
    <mergeCell ref="B4:C4"/>
    <mergeCell ref="B5:C5"/>
    <mergeCell ref="B6:C6"/>
    <mergeCell ref="B8:C8"/>
    <mergeCell ref="B9:C9"/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zoomScaleSheetLayoutView="140" zoomScalePageLayoutView="0" workbookViewId="0" topLeftCell="A58">
      <selection activeCell="F48" sqref="F48"/>
    </sheetView>
  </sheetViews>
  <sheetFormatPr defaultColWidth="9.140625" defaultRowHeight="12.75"/>
  <cols>
    <col min="1" max="1" width="4.5742187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5.7109375" style="0" customWidth="1"/>
    <col min="12" max="13" width="0" style="0" hidden="1" customWidth="1"/>
    <col min="14" max="14" width="9.28125" style="0" hidden="1" customWidth="1"/>
    <col min="15" max="25" width="0" style="0" hidden="1" customWidth="1"/>
  </cols>
  <sheetData>
    <row r="1" spans="1:13" ht="25.5" customHeight="1" thickBot="1">
      <c r="A1" s="308" t="str">
        <f>+Étlap!A2</f>
        <v>12. hét</v>
      </c>
      <c r="B1" s="308"/>
      <c r="C1" s="169" t="s">
        <v>209</v>
      </c>
      <c r="D1" s="169" t="s">
        <v>210</v>
      </c>
      <c r="E1" s="169" t="s">
        <v>211</v>
      </c>
      <c r="F1" s="169" t="s">
        <v>212</v>
      </c>
      <c r="G1" s="169" t="s">
        <v>213</v>
      </c>
      <c r="H1" s="170" t="s">
        <v>214</v>
      </c>
      <c r="I1" s="170" t="s">
        <v>215</v>
      </c>
      <c r="J1" s="171"/>
      <c r="K1" s="172"/>
      <c r="L1" s="172"/>
      <c r="M1" s="172"/>
    </row>
    <row r="2" spans="1:19" ht="12" customHeight="1">
      <c r="A2" s="173" t="s">
        <v>0</v>
      </c>
      <c r="B2" s="174"/>
      <c r="C2" s="175">
        <v>110</v>
      </c>
      <c r="D2" s="175">
        <v>110</v>
      </c>
      <c r="E2" s="175">
        <v>110</v>
      </c>
      <c r="F2" s="175">
        <v>110</v>
      </c>
      <c r="G2" s="176">
        <v>110</v>
      </c>
      <c r="H2" s="238"/>
      <c r="I2" s="239"/>
      <c r="J2" s="236" t="s">
        <v>0</v>
      </c>
      <c r="K2" s="172"/>
      <c r="L2" s="172"/>
      <c r="M2" s="172">
        <f>+C2*Megrendelőlap!D3</f>
        <v>0</v>
      </c>
      <c r="N2" s="172">
        <f>+D2*Megrendelőlap!F3</f>
        <v>0</v>
      </c>
      <c r="O2" s="172">
        <f>+E2*Megrendelőlap!H3</f>
        <v>0</v>
      </c>
      <c r="P2" s="172">
        <f>+F2*Megrendelőlap!J3</f>
        <v>0</v>
      </c>
      <c r="Q2" s="172">
        <f>+G2*Megrendelőlap!L3</f>
        <v>0</v>
      </c>
      <c r="R2" s="172">
        <f>+H2*Megrendelőlap!N3</f>
        <v>0</v>
      </c>
      <c r="S2" s="172">
        <f>+I2*Megrendelőlap!P3</f>
        <v>0</v>
      </c>
    </row>
    <row r="3" spans="1:19" ht="12" customHeight="1">
      <c r="A3" s="178" t="s">
        <v>7</v>
      </c>
      <c r="B3" s="179"/>
      <c r="C3" s="180">
        <v>135</v>
      </c>
      <c r="D3" s="180">
        <v>140</v>
      </c>
      <c r="E3" s="180">
        <v>130</v>
      </c>
      <c r="F3" s="180">
        <v>170</v>
      </c>
      <c r="G3" s="181">
        <v>130</v>
      </c>
      <c r="H3" s="240"/>
      <c r="I3" s="237"/>
      <c r="J3" s="183" t="s">
        <v>7</v>
      </c>
      <c r="K3" s="172"/>
      <c r="L3" s="172"/>
      <c r="M3" s="172">
        <f>+C3*Megrendelőlap!D4</f>
        <v>0</v>
      </c>
      <c r="N3" s="172">
        <f>+D3*Megrendelőlap!F4</f>
        <v>0</v>
      </c>
      <c r="O3" s="172">
        <f>+E3*Megrendelőlap!H4</f>
        <v>0</v>
      </c>
      <c r="P3" s="172">
        <f>+F3*Megrendelőlap!J4</f>
        <v>0</v>
      </c>
      <c r="Q3" s="172">
        <f>+G3*Megrendelőlap!L4</f>
        <v>0</v>
      </c>
      <c r="R3" s="172">
        <f>+H3*Megrendelőlap!N4</f>
        <v>0</v>
      </c>
      <c r="S3" s="172">
        <f>+I3*Megrendelőlap!P4</f>
        <v>0</v>
      </c>
    </row>
    <row r="4" spans="1:19" ht="12" customHeight="1">
      <c r="A4" s="173" t="s">
        <v>11</v>
      </c>
      <c r="B4" s="179"/>
      <c r="C4" s="180">
        <v>430</v>
      </c>
      <c r="D4" s="180">
        <v>410</v>
      </c>
      <c r="E4" s="180">
        <v>395</v>
      </c>
      <c r="F4" s="180">
        <v>470</v>
      </c>
      <c r="G4" s="181">
        <v>385</v>
      </c>
      <c r="H4" s="240"/>
      <c r="I4" s="237"/>
      <c r="J4" s="182" t="s">
        <v>11</v>
      </c>
      <c r="L4" s="172"/>
      <c r="M4" s="172">
        <f>+C4*Megrendelőlap!D5</f>
        <v>0</v>
      </c>
      <c r="N4" s="172">
        <f>+D4*Megrendelőlap!F5</f>
        <v>0</v>
      </c>
      <c r="O4" s="172">
        <f>+E4*Megrendelőlap!H5</f>
        <v>0</v>
      </c>
      <c r="P4" s="172">
        <f>+F4*Megrendelőlap!J5</f>
        <v>0</v>
      </c>
      <c r="Q4" s="172">
        <f>+G4*Megrendelőlap!L5</f>
        <v>0</v>
      </c>
      <c r="R4" s="172">
        <f>+H4*Megrendelőlap!N5</f>
        <v>0</v>
      </c>
      <c r="S4" s="172">
        <f>+I4*Megrendelőlap!P5</f>
        <v>0</v>
      </c>
    </row>
    <row r="5" spans="1:19" ht="12" customHeight="1">
      <c r="A5" s="178" t="s">
        <v>14</v>
      </c>
      <c r="B5" s="179"/>
      <c r="C5" s="180">
        <v>460</v>
      </c>
      <c r="D5" s="180">
        <v>495</v>
      </c>
      <c r="E5" s="180">
        <v>445</v>
      </c>
      <c r="F5" s="180">
        <v>410</v>
      </c>
      <c r="G5" s="181">
        <v>415</v>
      </c>
      <c r="H5" s="240"/>
      <c r="I5" s="237"/>
      <c r="J5" s="183" t="s">
        <v>14</v>
      </c>
      <c r="K5" s="184"/>
      <c r="L5" s="172"/>
      <c r="M5" s="172">
        <f>+C5*Megrendelőlap!D6</f>
        <v>0</v>
      </c>
      <c r="N5" s="172">
        <f>+D5*Megrendelőlap!F6</f>
        <v>0</v>
      </c>
      <c r="O5" s="172">
        <f>+E5*Megrendelőlap!H6</f>
        <v>0</v>
      </c>
      <c r="P5" s="172">
        <f>+F5*Megrendelőlap!J6</f>
        <v>0</v>
      </c>
      <c r="Q5" s="172">
        <f>+G5*Megrendelőlap!L6</f>
        <v>0</v>
      </c>
      <c r="R5" s="172">
        <f>+H5*Megrendelőlap!N6</f>
        <v>0</v>
      </c>
      <c r="S5" s="172">
        <f>+I5*Megrendelőlap!P6</f>
        <v>0</v>
      </c>
    </row>
    <row r="6" spans="1:19" ht="12" customHeight="1">
      <c r="A6" s="178" t="s">
        <v>16</v>
      </c>
      <c r="B6" s="179"/>
      <c r="C6" s="180">
        <v>480</v>
      </c>
      <c r="D6" s="180">
        <v>470</v>
      </c>
      <c r="E6" s="180">
        <v>365</v>
      </c>
      <c r="F6" s="180">
        <v>405</v>
      </c>
      <c r="G6" s="181">
        <v>455</v>
      </c>
      <c r="H6" s="240"/>
      <c r="I6" s="237"/>
      <c r="J6" s="183" t="s">
        <v>16</v>
      </c>
      <c r="L6" s="172"/>
      <c r="M6" s="172">
        <f>+C6*Megrendelőlap!D7</f>
        <v>0</v>
      </c>
      <c r="N6" s="172">
        <f>+D6*Megrendelőlap!F7</f>
        <v>0</v>
      </c>
      <c r="O6" s="172">
        <f>+E6*Megrendelőlap!H7</f>
        <v>0</v>
      </c>
      <c r="P6" s="172">
        <f>+F6*Megrendelőlap!J7</f>
        <v>0</v>
      </c>
      <c r="Q6" s="172">
        <f>+G6*Megrendelőlap!L7</f>
        <v>0</v>
      </c>
      <c r="R6" s="172">
        <f>+H6*Megrendelőlap!N7</f>
        <v>0</v>
      </c>
      <c r="S6" s="172">
        <f>+I6*Megrendelőlap!P7</f>
        <v>0</v>
      </c>
    </row>
    <row r="7" spans="1:19" ht="12" customHeight="1">
      <c r="A7" s="178" t="s">
        <v>18</v>
      </c>
      <c r="B7" s="179"/>
      <c r="C7" s="180">
        <v>640</v>
      </c>
      <c r="D7" s="180">
        <v>535</v>
      </c>
      <c r="E7" s="180">
        <v>575</v>
      </c>
      <c r="F7" s="180">
        <v>620</v>
      </c>
      <c r="G7" s="181">
        <v>575</v>
      </c>
      <c r="H7" s="240"/>
      <c r="I7" s="237"/>
      <c r="J7" s="183" t="s">
        <v>18</v>
      </c>
      <c r="L7" s="172"/>
      <c r="M7" s="172">
        <f>+C7*Megrendelőlap!D8</f>
        <v>0</v>
      </c>
      <c r="N7" s="172">
        <f>+D7*Megrendelőlap!F8</f>
        <v>0</v>
      </c>
      <c r="O7" s="172">
        <f>+E7*Megrendelőlap!H8</f>
        <v>0</v>
      </c>
      <c r="P7" s="172">
        <f>+F7*Megrendelőlap!J8</f>
        <v>0</v>
      </c>
      <c r="Q7" s="172">
        <f>+G7*Megrendelőlap!L8</f>
        <v>0</v>
      </c>
      <c r="R7" s="172">
        <f>+H7*Megrendelőlap!N8</f>
        <v>0</v>
      </c>
      <c r="S7" s="172">
        <f>+I7*Megrendelőlap!P8</f>
        <v>0</v>
      </c>
    </row>
    <row r="8" spans="1:19" ht="12" customHeight="1">
      <c r="A8" s="178" t="s">
        <v>22</v>
      </c>
      <c r="B8" s="179"/>
      <c r="C8" s="180">
        <v>860</v>
      </c>
      <c r="D8" s="180">
        <v>885</v>
      </c>
      <c r="E8" s="180">
        <v>880</v>
      </c>
      <c r="F8" s="180">
        <v>770</v>
      </c>
      <c r="G8" s="181">
        <v>860</v>
      </c>
      <c r="H8" s="240"/>
      <c r="I8" s="237"/>
      <c r="J8" s="183" t="s">
        <v>22</v>
      </c>
      <c r="L8" s="172"/>
      <c r="M8" s="172">
        <f>+C8*Megrendelőlap!D9</f>
        <v>0</v>
      </c>
      <c r="N8" s="172">
        <f>+D8*Megrendelőlap!F9</f>
        <v>0</v>
      </c>
      <c r="O8" s="172">
        <f>+E8*Megrendelőlap!H9</f>
        <v>0</v>
      </c>
      <c r="P8" s="172">
        <f>+F8*Megrendelőlap!J9</f>
        <v>0</v>
      </c>
      <c r="Q8" s="172">
        <f>+G8*Megrendelőlap!L9</f>
        <v>0</v>
      </c>
      <c r="R8" s="172">
        <f>+H8*Megrendelőlap!N9</f>
        <v>0</v>
      </c>
      <c r="S8" s="172">
        <f>+I8*Megrendelőlap!P9</f>
        <v>0</v>
      </c>
    </row>
    <row r="9" spans="1:19" ht="12" customHeight="1">
      <c r="A9" s="178" t="s">
        <v>29</v>
      </c>
      <c r="B9" s="179"/>
      <c r="C9" s="180">
        <v>415</v>
      </c>
      <c r="D9" s="180">
        <v>445</v>
      </c>
      <c r="E9" s="180">
        <v>415</v>
      </c>
      <c r="F9" s="180">
        <v>380</v>
      </c>
      <c r="G9" s="181">
        <v>460</v>
      </c>
      <c r="H9" s="240"/>
      <c r="I9" s="237"/>
      <c r="J9" s="183" t="s">
        <v>29</v>
      </c>
      <c r="K9" s="185"/>
      <c r="L9" s="172"/>
      <c r="M9" s="172">
        <f>+C9*Megrendelőlap!D10</f>
        <v>0</v>
      </c>
      <c r="N9" s="172">
        <f>+D9*Megrendelőlap!F10</f>
        <v>0</v>
      </c>
      <c r="O9" s="172">
        <f>+E9*Megrendelőlap!H10</f>
        <v>0</v>
      </c>
      <c r="P9" s="172">
        <f>+F9*Megrendelőlap!J10</f>
        <v>0</v>
      </c>
      <c r="Q9" s="172">
        <f>+G9*Megrendelőlap!L10</f>
        <v>0</v>
      </c>
      <c r="R9" s="172">
        <f>+H9*Megrendelőlap!N10</f>
        <v>0</v>
      </c>
      <c r="S9" s="172">
        <f>+I9*Megrendelőlap!P10</f>
        <v>0</v>
      </c>
    </row>
    <row r="10" spans="1:19" ht="12" customHeight="1" thickBot="1">
      <c r="A10" s="178" t="s">
        <v>216</v>
      </c>
      <c r="B10" s="179"/>
      <c r="C10" s="180">
        <v>770</v>
      </c>
      <c r="D10" s="180">
        <v>745</v>
      </c>
      <c r="E10" s="180">
        <v>765</v>
      </c>
      <c r="F10" s="180">
        <v>820</v>
      </c>
      <c r="G10" s="197">
        <v>885</v>
      </c>
      <c r="H10" s="240"/>
      <c r="I10" s="237"/>
      <c r="J10" s="183" t="s">
        <v>216</v>
      </c>
      <c r="L10" s="172"/>
      <c r="M10" s="172">
        <f>+C10*Megrendelőlap!D11</f>
        <v>0</v>
      </c>
      <c r="N10" s="172">
        <f>+D10*Megrendelőlap!F11</f>
        <v>0</v>
      </c>
      <c r="O10" s="172">
        <f>+E10*Megrendelőlap!H11</f>
        <v>0</v>
      </c>
      <c r="P10" s="172">
        <f>+F10*Megrendelőlap!J11</f>
        <v>0</v>
      </c>
      <c r="Q10" s="172">
        <f>+G10*Megrendelőlap!L11</f>
        <v>0</v>
      </c>
      <c r="R10" s="172">
        <f>+H10*Megrendelőlap!N11</f>
        <v>0</v>
      </c>
      <c r="S10" s="172">
        <f>+I10*Megrendelőlap!P11</f>
        <v>0</v>
      </c>
    </row>
    <row r="11" spans="1:19" ht="12" customHeight="1" thickBot="1">
      <c r="A11" s="178" t="s">
        <v>217</v>
      </c>
      <c r="B11" s="179"/>
      <c r="C11" s="186">
        <v>790</v>
      </c>
      <c r="D11" s="180">
        <v>755</v>
      </c>
      <c r="E11" s="180">
        <v>760</v>
      </c>
      <c r="F11" s="181">
        <v>840</v>
      </c>
      <c r="G11" s="243"/>
      <c r="H11" s="177"/>
      <c r="I11" s="237"/>
      <c r="J11" s="183" t="s">
        <v>217</v>
      </c>
      <c r="L11" s="172"/>
      <c r="M11" s="172">
        <f>+C11*Megrendelőlap!D12</f>
        <v>0</v>
      </c>
      <c r="N11" s="172">
        <f>+D11*Megrendelőlap!F12</f>
        <v>0</v>
      </c>
      <c r="O11" s="172">
        <f>+E11*Megrendelőlap!H12</f>
        <v>0</v>
      </c>
      <c r="P11" s="172">
        <f>+F11*Megrendelőlap!J12</f>
        <v>0</v>
      </c>
      <c r="Q11" s="172">
        <f>+G11*Megrendelőlap!L12</f>
        <v>0</v>
      </c>
      <c r="R11" s="172">
        <f>+H11*Megrendelőlap!N12</f>
        <v>0</v>
      </c>
      <c r="S11" s="172">
        <f>+I11*Megrendelőlap!P12</f>
        <v>0</v>
      </c>
    </row>
    <row r="12" spans="1:19" ht="12" customHeight="1">
      <c r="A12" s="178" t="s">
        <v>218</v>
      </c>
      <c r="B12" s="179"/>
      <c r="C12" s="180">
        <v>755</v>
      </c>
      <c r="D12" s="180">
        <v>785</v>
      </c>
      <c r="E12" s="180">
        <v>770</v>
      </c>
      <c r="F12" s="180">
        <v>790</v>
      </c>
      <c r="G12" s="176">
        <v>765</v>
      </c>
      <c r="H12" s="240"/>
      <c r="I12" s="237"/>
      <c r="J12" s="183" t="s">
        <v>218</v>
      </c>
      <c r="L12" s="172"/>
      <c r="M12" s="172">
        <f>+C12*Megrendelőlap!D13</f>
        <v>0</v>
      </c>
      <c r="N12" s="172">
        <f>+D12*Megrendelőlap!F13</f>
        <v>0</v>
      </c>
      <c r="O12" s="172">
        <f>+E12*Megrendelőlap!H13</f>
        <v>0</v>
      </c>
      <c r="P12" s="172">
        <f>+F12*Megrendelőlap!J13</f>
        <v>0</v>
      </c>
      <c r="Q12" s="172">
        <f>+G12*Megrendelőlap!L13</f>
        <v>0</v>
      </c>
      <c r="R12" s="172">
        <f>+H12*Megrendelőlap!N13</f>
        <v>0</v>
      </c>
      <c r="S12" s="172">
        <f>+I12*Megrendelőlap!P13</f>
        <v>0</v>
      </c>
    </row>
    <row r="13" spans="1:19" ht="12" customHeight="1">
      <c r="A13" s="178" t="s">
        <v>219</v>
      </c>
      <c r="B13" s="179"/>
      <c r="C13" s="180">
        <v>760</v>
      </c>
      <c r="D13" s="180">
        <v>790</v>
      </c>
      <c r="E13" s="180">
        <v>780</v>
      </c>
      <c r="F13" s="180">
        <v>775</v>
      </c>
      <c r="G13" s="181">
        <v>795</v>
      </c>
      <c r="H13" s="240"/>
      <c r="I13" s="237"/>
      <c r="J13" s="183" t="s">
        <v>219</v>
      </c>
      <c r="L13" s="172"/>
      <c r="M13" s="172">
        <f>+C13*Megrendelőlap!D14</f>
        <v>0</v>
      </c>
      <c r="N13" s="172">
        <f>+D13*Megrendelőlap!F14</f>
        <v>0</v>
      </c>
      <c r="O13" s="172">
        <f>+E13*Megrendelőlap!H14</f>
        <v>0</v>
      </c>
      <c r="P13" s="172">
        <f>+F13*Megrendelőlap!J14</f>
        <v>0</v>
      </c>
      <c r="Q13" s="172">
        <f>+G13*Megrendelőlap!L14</f>
        <v>0</v>
      </c>
      <c r="R13" s="172">
        <f>+H13*Megrendelőlap!N14</f>
        <v>0</v>
      </c>
      <c r="S13" s="172">
        <f>+I13*Megrendelőlap!P14</f>
        <v>0</v>
      </c>
    </row>
    <row r="14" spans="1:19" ht="12" customHeight="1">
      <c r="A14" s="178" t="s">
        <v>53</v>
      </c>
      <c r="B14" s="179"/>
      <c r="C14" s="180">
        <v>805</v>
      </c>
      <c r="D14" s="180">
        <v>765</v>
      </c>
      <c r="E14" s="180">
        <v>770</v>
      </c>
      <c r="F14" s="180">
        <v>705</v>
      </c>
      <c r="G14" s="181">
        <v>775</v>
      </c>
      <c r="H14" s="240"/>
      <c r="I14" s="237"/>
      <c r="J14" s="183" t="s">
        <v>53</v>
      </c>
      <c r="L14" s="172"/>
      <c r="M14" s="172">
        <f>+C14*Megrendelőlap!D15</f>
        <v>0</v>
      </c>
      <c r="N14" s="172">
        <f>+D14*Megrendelőlap!F15</f>
        <v>0</v>
      </c>
      <c r="O14" s="172">
        <f>+E14*Megrendelőlap!H15</f>
        <v>0</v>
      </c>
      <c r="P14" s="172">
        <f>+F14*Megrendelőlap!J15</f>
        <v>0</v>
      </c>
      <c r="Q14" s="172">
        <f>+G14*Megrendelőlap!L15</f>
        <v>0</v>
      </c>
      <c r="R14" s="172">
        <f>+H14*Megrendelőlap!N15</f>
        <v>0</v>
      </c>
      <c r="S14" s="172">
        <f>+I14*Megrendelőlap!P15</f>
        <v>0</v>
      </c>
    </row>
    <row r="15" spans="1:19" ht="12" customHeight="1">
      <c r="A15" s="178" t="s">
        <v>59</v>
      </c>
      <c r="B15" s="179"/>
      <c r="C15" s="180">
        <v>895</v>
      </c>
      <c r="D15" s="180">
        <v>835</v>
      </c>
      <c r="E15" s="180">
        <v>825</v>
      </c>
      <c r="F15" s="180">
        <v>805</v>
      </c>
      <c r="G15" s="181">
        <v>815</v>
      </c>
      <c r="H15" s="240"/>
      <c r="I15" s="237"/>
      <c r="J15" s="183" t="s">
        <v>59</v>
      </c>
      <c r="L15" s="172"/>
      <c r="M15" s="172">
        <f>+C15*Megrendelőlap!D16</f>
        <v>0</v>
      </c>
      <c r="N15" s="172">
        <f>+D15*Megrendelőlap!F16</f>
        <v>0</v>
      </c>
      <c r="O15" s="172">
        <f>+E15*Megrendelőlap!H16</f>
        <v>0</v>
      </c>
      <c r="P15" s="172">
        <f>+F15*Megrendelőlap!J16</f>
        <v>0</v>
      </c>
      <c r="Q15" s="172">
        <f>+G15*Megrendelőlap!L16</f>
        <v>0</v>
      </c>
      <c r="R15" s="172">
        <f>+H15*Megrendelőlap!N16</f>
        <v>0</v>
      </c>
      <c r="S15" s="172">
        <f>+I15*Megrendelőlap!P16</f>
        <v>0</v>
      </c>
    </row>
    <row r="16" spans="1:19" ht="12" customHeight="1">
      <c r="A16" s="178" t="s">
        <v>64</v>
      </c>
      <c r="B16" s="179"/>
      <c r="C16" s="180">
        <v>940</v>
      </c>
      <c r="D16" s="180">
        <v>935</v>
      </c>
      <c r="E16" s="180">
        <v>945</v>
      </c>
      <c r="F16" s="180">
        <v>950</v>
      </c>
      <c r="G16" s="181">
        <v>865</v>
      </c>
      <c r="H16" s="240"/>
      <c r="I16" s="237"/>
      <c r="J16" s="183" t="s">
        <v>64</v>
      </c>
      <c r="L16" s="172"/>
      <c r="M16" s="172">
        <f>+C16*Megrendelőlap!D17</f>
        <v>0</v>
      </c>
      <c r="N16" s="172">
        <f>+D16*Megrendelőlap!F17</f>
        <v>0</v>
      </c>
      <c r="O16" s="172">
        <f>+E16*Megrendelőlap!H17</f>
        <v>0</v>
      </c>
      <c r="P16" s="172">
        <f>+F16*Megrendelőlap!J17</f>
        <v>0</v>
      </c>
      <c r="Q16" s="172">
        <f>+G16*Megrendelőlap!L17</f>
        <v>0</v>
      </c>
      <c r="R16" s="172">
        <f>+H16*Megrendelőlap!N17</f>
        <v>0</v>
      </c>
      <c r="S16" s="172">
        <f>+I16*Megrendelőlap!P17</f>
        <v>0</v>
      </c>
    </row>
    <row r="17" spans="1:19" ht="12" customHeight="1">
      <c r="A17" s="178" t="s">
        <v>68</v>
      </c>
      <c r="B17" s="179"/>
      <c r="C17" s="180">
        <v>880</v>
      </c>
      <c r="D17" s="180">
        <v>895</v>
      </c>
      <c r="E17" s="180">
        <v>890</v>
      </c>
      <c r="F17" s="180">
        <v>840</v>
      </c>
      <c r="G17" s="181">
        <v>905</v>
      </c>
      <c r="H17" s="240"/>
      <c r="I17" s="237"/>
      <c r="J17" s="183" t="s">
        <v>68</v>
      </c>
      <c r="L17" s="172"/>
      <c r="M17" s="172">
        <f>+C17*Megrendelőlap!D18</f>
        <v>0</v>
      </c>
      <c r="N17" s="172">
        <f>+D17*Megrendelőlap!F18</f>
        <v>0</v>
      </c>
      <c r="O17" s="172">
        <f>+E17*Megrendelőlap!H18</f>
        <v>0</v>
      </c>
      <c r="P17" s="172">
        <f>+F17*Megrendelőlap!J18</f>
        <v>0</v>
      </c>
      <c r="Q17" s="172">
        <f>+G17*Megrendelőlap!L18</f>
        <v>0</v>
      </c>
      <c r="R17" s="172">
        <f>+H17*Megrendelőlap!N18</f>
        <v>0</v>
      </c>
      <c r="S17" s="172">
        <f>+I17*Megrendelőlap!P18</f>
        <v>0</v>
      </c>
    </row>
    <row r="18" spans="1:19" ht="12" customHeight="1">
      <c r="A18" s="178" t="s">
        <v>71</v>
      </c>
      <c r="B18" s="179"/>
      <c r="C18" s="180">
        <v>870</v>
      </c>
      <c r="D18" s="180">
        <v>955</v>
      </c>
      <c r="E18" s="180">
        <v>905</v>
      </c>
      <c r="F18" s="180">
        <v>915</v>
      </c>
      <c r="G18" s="181">
        <v>1355</v>
      </c>
      <c r="H18" s="240"/>
      <c r="I18" s="237"/>
      <c r="J18" s="183" t="s">
        <v>71</v>
      </c>
      <c r="L18" s="172"/>
      <c r="M18" s="172">
        <f>+C18*Megrendelőlap!D19</f>
        <v>0</v>
      </c>
      <c r="N18" s="172">
        <f>+D18*Megrendelőlap!F19</f>
        <v>0</v>
      </c>
      <c r="O18" s="172">
        <f>+E18*Megrendelőlap!H19</f>
        <v>0</v>
      </c>
      <c r="P18" s="172">
        <f>+F18*Megrendelőlap!J19</f>
        <v>0</v>
      </c>
      <c r="Q18" s="172">
        <f>+G18*Megrendelőlap!L19</f>
        <v>0</v>
      </c>
      <c r="R18" s="172">
        <f>+H18*Megrendelőlap!N19</f>
        <v>0</v>
      </c>
      <c r="S18" s="172">
        <f>+I18*Megrendelőlap!P19</f>
        <v>0</v>
      </c>
    </row>
    <row r="19" spans="1:19" ht="12" customHeight="1">
      <c r="A19" s="178" t="s">
        <v>221</v>
      </c>
      <c r="B19" s="179"/>
      <c r="C19" s="180">
        <v>935</v>
      </c>
      <c r="D19" s="180">
        <v>895</v>
      </c>
      <c r="E19" s="180">
        <v>855</v>
      </c>
      <c r="F19" s="180">
        <v>925</v>
      </c>
      <c r="G19" s="181">
        <v>920</v>
      </c>
      <c r="H19" s="240"/>
      <c r="I19" s="237"/>
      <c r="J19" s="183" t="s">
        <v>221</v>
      </c>
      <c r="L19" s="172"/>
      <c r="M19" s="172">
        <f>+C19*Megrendelőlap!D20</f>
        <v>0</v>
      </c>
      <c r="N19" s="172">
        <f>+D19*Megrendelőlap!F20</f>
        <v>0</v>
      </c>
      <c r="O19" s="172">
        <f>+E19*Megrendelőlap!H20</f>
        <v>0</v>
      </c>
      <c r="P19" s="172">
        <f>+F19*Megrendelőlap!J20</f>
        <v>0</v>
      </c>
      <c r="Q19" s="172">
        <f>+G19*Megrendelőlap!L20</f>
        <v>0</v>
      </c>
      <c r="R19" s="172">
        <f>+H19*Megrendelőlap!N20</f>
        <v>0</v>
      </c>
      <c r="S19" s="172">
        <f>+I19*Megrendelőlap!P20</f>
        <v>0</v>
      </c>
    </row>
    <row r="20" spans="1:19" ht="12" customHeight="1">
      <c r="A20" s="178" t="s">
        <v>222</v>
      </c>
      <c r="B20" s="179"/>
      <c r="C20" s="180">
        <v>960</v>
      </c>
      <c r="D20" s="180">
        <v>905</v>
      </c>
      <c r="E20" s="180">
        <v>875</v>
      </c>
      <c r="F20" s="180">
        <v>945</v>
      </c>
      <c r="G20" s="181">
        <v>955</v>
      </c>
      <c r="H20" s="240"/>
      <c r="I20" s="237"/>
      <c r="J20" s="183" t="s">
        <v>222</v>
      </c>
      <c r="L20" s="172"/>
      <c r="M20" s="172">
        <f>+C20*Megrendelőlap!D21</f>
        <v>0</v>
      </c>
      <c r="N20" s="172">
        <f>+D20*Megrendelőlap!F21</f>
        <v>0</v>
      </c>
      <c r="O20" s="172">
        <f>+E20*Megrendelőlap!H21</f>
        <v>0</v>
      </c>
      <c r="P20" s="172">
        <f>+F20*Megrendelőlap!J21</f>
        <v>0</v>
      </c>
      <c r="Q20" s="172">
        <f>+G20*Megrendelőlap!L21</f>
        <v>0</v>
      </c>
      <c r="R20" s="172">
        <f>+H20*Megrendelőlap!N21</f>
        <v>0</v>
      </c>
      <c r="S20" s="172">
        <f>+I20*Megrendelőlap!P21</f>
        <v>0</v>
      </c>
    </row>
    <row r="21" spans="1:19" ht="12" customHeight="1">
      <c r="A21" s="178" t="s">
        <v>223</v>
      </c>
      <c r="B21" s="179"/>
      <c r="C21" s="180">
        <v>965</v>
      </c>
      <c r="D21" s="180">
        <v>865</v>
      </c>
      <c r="E21" s="180">
        <v>905</v>
      </c>
      <c r="F21" s="180">
        <v>935</v>
      </c>
      <c r="G21" s="181">
        <v>915</v>
      </c>
      <c r="H21" s="240"/>
      <c r="I21" s="237"/>
      <c r="J21" s="183" t="s">
        <v>223</v>
      </c>
      <c r="L21" s="172"/>
      <c r="M21" s="172">
        <f>+C21*Megrendelőlap!D22</f>
        <v>0</v>
      </c>
      <c r="N21" s="172">
        <f>+D21*Megrendelőlap!F22</f>
        <v>0</v>
      </c>
      <c r="O21" s="172">
        <f>+E21*Megrendelőlap!H22</f>
        <v>0</v>
      </c>
      <c r="P21" s="172">
        <f>+F21*Megrendelőlap!J22</f>
        <v>0</v>
      </c>
      <c r="Q21" s="172">
        <f>+G21*Megrendelőlap!L22</f>
        <v>0</v>
      </c>
      <c r="R21" s="172">
        <f>+H21*Megrendelőlap!N22</f>
        <v>0</v>
      </c>
      <c r="S21" s="172">
        <f>+I21*Megrendelőlap!P22</f>
        <v>0</v>
      </c>
    </row>
    <row r="22" spans="1:19" ht="12" customHeight="1">
      <c r="A22" s="178" t="s">
        <v>224</v>
      </c>
      <c r="B22" s="179"/>
      <c r="C22" s="180">
        <v>955</v>
      </c>
      <c r="D22" s="180">
        <v>775</v>
      </c>
      <c r="E22" s="180">
        <v>910</v>
      </c>
      <c r="F22" s="180">
        <v>960</v>
      </c>
      <c r="G22" s="181">
        <v>935</v>
      </c>
      <c r="H22" s="240"/>
      <c r="I22" s="237"/>
      <c r="J22" s="183" t="s">
        <v>224</v>
      </c>
      <c r="L22" s="172"/>
      <c r="M22" s="172">
        <f>+C22*Megrendelőlap!D23</f>
        <v>0</v>
      </c>
      <c r="N22" s="172">
        <f>+D22*Megrendelőlap!F23</f>
        <v>0</v>
      </c>
      <c r="O22" s="172">
        <f>+E22*Megrendelőlap!H23</f>
        <v>0</v>
      </c>
      <c r="P22" s="172">
        <f>+F22*Megrendelőlap!J23</f>
        <v>0</v>
      </c>
      <c r="Q22" s="172">
        <f>+G22*Megrendelőlap!L23</f>
        <v>0</v>
      </c>
      <c r="R22" s="172">
        <f>+H22*Megrendelőlap!N23</f>
        <v>0</v>
      </c>
      <c r="S22" s="172">
        <f>+I22*Megrendelőlap!P23</f>
        <v>0</v>
      </c>
    </row>
    <row r="23" spans="1:19" ht="12" customHeight="1">
      <c r="A23" s="178" t="s">
        <v>225</v>
      </c>
      <c r="B23" s="179"/>
      <c r="C23" s="180">
        <v>980</v>
      </c>
      <c r="D23" s="180">
        <v>925</v>
      </c>
      <c r="E23" s="180">
        <v>955</v>
      </c>
      <c r="F23" s="180">
        <v>965</v>
      </c>
      <c r="G23" s="181">
        <v>985</v>
      </c>
      <c r="H23" s="240"/>
      <c r="I23" s="237"/>
      <c r="J23" s="183" t="s">
        <v>225</v>
      </c>
      <c r="L23" s="172"/>
      <c r="M23" s="172">
        <f>+C23*Megrendelőlap!D24</f>
        <v>0</v>
      </c>
      <c r="N23" s="172">
        <f>+D23*Megrendelőlap!F24</f>
        <v>0</v>
      </c>
      <c r="O23" s="172">
        <f>+E23*Megrendelőlap!H24</f>
        <v>0</v>
      </c>
      <c r="P23" s="172">
        <f>+F23*Megrendelőlap!J24</f>
        <v>0</v>
      </c>
      <c r="Q23" s="172">
        <f>+G23*Megrendelőlap!L24</f>
        <v>0</v>
      </c>
      <c r="R23" s="172">
        <f>+H23*Megrendelőlap!N24</f>
        <v>0</v>
      </c>
      <c r="S23" s="172">
        <f>+I23*Megrendelőlap!P24</f>
        <v>0</v>
      </c>
    </row>
    <row r="24" spans="1:19" ht="12" customHeight="1">
      <c r="A24" s="178" t="s">
        <v>226</v>
      </c>
      <c r="B24" s="179"/>
      <c r="C24" s="180">
        <v>970</v>
      </c>
      <c r="D24" s="180">
        <v>955</v>
      </c>
      <c r="E24" s="180">
        <v>960</v>
      </c>
      <c r="F24" s="180">
        <v>945</v>
      </c>
      <c r="G24" s="181">
        <v>995</v>
      </c>
      <c r="H24" s="240"/>
      <c r="I24" s="237"/>
      <c r="J24" s="183" t="s">
        <v>226</v>
      </c>
      <c r="L24" s="172"/>
      <c r="M24" s="172">
        <f>+C24*Megrendelőlap!D25</f>
        <v>0</v>
      </c>
      <c r="N24" s="172">
        <f>+D24*Megrendelőlap!F25</f>
        <v>0</v>
      </c>
      <c r="O24" s="172">
        <f>+E24*Megrendelőlap!H25</f>
        <v>0</v>
      </c>
      <c r="P24" s="172">
        <f>+F24*Megrendelőlap!J25</f>
        <v>0</v>
      </c>
      <c r="Q24" s="172">
        <f>+G24*Megrendelőlap!L25</f>
        <v>0</v>
      </c>
      <c r="R24" s="172">
        <f>+H24*Megrendelőlap!N25</f>
        <v>0</v>
      </c>
      <c r="S24" s="172">
        <f>+I24*Megrendelőlap!P25</f>
        <v>0</v>
      </c>
    </row>
    <row r="25" spans="1:19" ht="12" customHeight="1">
      <c r="A25" s="178" t="s">
        <v>103</v>
      </c>
      <c r="B25" s="179"/>
      <c r="C25" s="180">
        <v>965</v>
      </c>
      <c r="D25" s="180">
        <v>960</v>
      </c>
      <c r="E25" s="180">
        <v>995</v>
      </c>
      <c r="F25" s="180">
        <v>960</v>
      </c>
      <c r="G25" s="181">
        <v>945</v>
      </c>
      <c r="H25" s="240"/>
      <c r="I25" s="237"/>
      <c r="J25" s="183" t="s">
        <v>103</v>
      </c>
      <c r="L25" s="172"/>
      <c r="M25" s="172">
        <f>+C25*Megrendelőlap!D26</f>
        <v>0</v>
      </c>
      <c r="N25" s="172">
        <f>+D25*Megrendelőlap!F26</f>
        <v>0</v>
      </c>
      <c r="O25" s="172">
        <f>+E25*Megrendelőlap!H26</f>
        <v>0</v>
      </c>
      <c r="P25" s="172">
        <f>+F25*Megrendelőlap!J26</f>
        <v>0</v>
      </c>
      <c r="Q25" s="172">
        <f>+G25*Megrendelőlap!L26</f>
        <v>0</v>
      </c>
      <c r="R25" s="172">
        <f>+H25*Megrendelőlap!N26</f>
        <v>0</v>
      </c>
      <c r="S25" s="172">
        <f>+I25*Megrendelőlap!P26</f>
        <v>0</v>
      </c>
    </row>
    <row r="26" spans="1:19" ht="12" customHeight="1">
      <c r="A26" s="178" t="s">
        <v>227</v>
      </c>
      <c r="B26" s="179"/>
      <c r="C26" s="180">
        <v>985</v>
      </c>
      <c r="D26" s="180">
        <v>945</v>
      </c>
      <c r="E26" s="180">
        <v>1015</v>
      </c>
      <c r="F26" s="180">
        <v>825</v>
      </c>
      <c r="G26" s="181">
        <v>1005</v>
      </c>
      <c r="H26" s="240"/>
      <c r="I26" s="237"/>
      <c r="J26" s="183" t="s">
        <v>227</v>
      </c>
      <c r="L26" s="172"/>
      <c r="M26" s="172">
        <f>+C26*Megrendelőlap!D27</f>
        <v>0</v>
      </c>
      <c r="N26" s="172">
        <f>+D26*Megrendelőlap!F27</f>
        <v>0</v>
      </c>
      <c r="O26" s="172">
        <f>+E26*Megrendelőlap!H27</f>
        <v>0</v>
      </c>
      <c r="P26" s="172">
        <f>+F26*Megrendelőlap!J27</f>
        <v>0</v>
      </c>
      <c r="Q26" s="172">
        <f>+G26*Megrendelőlap!L27</f>
        <v>0</v>
      </c>
      <c r="R26" s="172">
        <f>+H26*Megrendelőlap!N27</f>
        <v>0</v>
      </c>
      <c r="S26" s="172">
        <f>+I26*Megrendelőlap!P27</f>
        <v>0</v>
      </c>
    </row>
    <row r="27" spans="1:19" ht="12" customHeight="1">
      <c r="A27" s="178" t="s">
        <v>229</v>
      </c>
      <c r="B27" s="179"/>
      <c r="C27" s="180">
        <v>995</v>
      </c>
      <c r="D27" s="180">
        <v>950</v>
      </c>
      <c r="E27" s="180">
        <v>1035</v>
      </c>
      <c r="F27" s="180">
        <v>875</v>
      </c>
      <c r="G27" s="181">
        <v>1085</v>
      </c>
      <c r="H27" s="240"/>
      <c r="I27" s="237"/>
      <c r="J27" s="183" t="s">
        <v>229</v>
      </c>
      <c r="L27" s="172"/>
      <c r="M27" s="172">
        <f>+C27*Megrendelőlap!D28</f>
        <v>0</v>
      </c>
      <c r="N27" s="172">
        <f>+D27*Megrendelőlap!F28</f>
        <v>0</v>
      </c>
      <c r="O27" s="172">
        <f>+E27*Megrendelőlap!H28</f>
        <v>0</v>
      </c>
      <c r="P27" s="172">
        <f>+F27*Megrendelőlap!J28</f>
        <v>0</v>
      </c>
      <c r="Q27" s="172">
        <f>+G27*Megrendelőlap!L28</f>
        <v>0</v>
      </c>
      <c r="R27" s="172">
        <f>+H27*Megrendelőlap!N28</f>
        <v>0</v>
      </c>
      <c r="S27" s="172">
        <f>+I27*Megrendelőlap!P28</f>
        <v>0</v>
      </c>
    </row>
    <row r="28" spans="1:19" ht="12" customHeight="1">
      <c r="A28" s="187" t="s">
        <v>118</v>
      </c>
      <c r="B28" s="188"/>
      <c r="C28" s="180">
        <v>985</v>
      </c>
      <c r="D28" s="180">
        <v>1130</v>
      </c>
      <c r="E28" s="180">
        <v>1125</v>
      </c>
      <c r="F28" s="180">
        <v>1030</v>
      </c>
      <c r="G28" s="181">
        <v>1025</v>
      </c>
      <c r="H28" s="240"/>
      <c r="I28" s="237"/>
      <c r="J28" s="183" t="s">
        <v>118</v>
      </c>
      <c r="L28" s="172"/>
      <c r="M28" s="172">
        <f>+C28*Megrendelőlap!D29</f>
        <v>0</v>
      </c>
      <c r="N28" s="172">
        <f>+D28*Megrendelőlap!F29</f>
        <v>0</v>
      </c>
      <c r="O28" s="172">
        <f>+E28*Megrendelőlap!H29</f>
        <v>0</v>
      </c>
      <c r="P28" s="172">
        <f>+F28*Megrendelőlap!J29</f>
        <v>0</v>
      </c>
      <c r="Q28" s="172">
        <f>+G28*Megrendelőlap!L29</f>
        <v>0</v>
      </c>
      <c r="R28" s="172">
        <f>+H28*Megrendelőlap!N29</f>
        <v>0</v>
      </c>
      <c r="S28" s="172">
        <f>+I28*Megrendelőlap!P29</f>
        <v>0</v>
      </c>
    </row>
    <row r="29" spans="1:19" ht="12" customHeight="1">
      <c r="A29" s="178" t="s">
        <v>121</v>
      </c>
      <c r="B29" s="189">
        <v>3450</v>
      </c>
      <c r="C29" s="180">
        <v>775</v>
      </c>
      <c r="D29" s="180">
        <v>875</v>
      </c>
      <c r="E29" s="180">
        <v>810</v>
      </c>
      <c r="F29" s="180">
        <v>725</v>
      </c>
      <c r="G29" s="181">
        <v>765</v>
      </c>
      <c r="H29" s="240"/>
      <c r="I29" s="237"/>
      <c r="J29" s="183" t="s">
        <v>259</v>
      </c>
      <c r="L29" s="172">
        <f>+B29*Megrendelőlap!C30</f>
        <v>0</v>
      </c>
      <c r="M29" s="172">
        <f>+C29*Megrendelőlap!D30</f>
        <v>0</v>
      </c>
      <c r="N29" s="172">
        <f>+D29*Megrendelőlap!F30</f>
        <v>0</v>
      </c>
      <c r="O29" s="172">
        <f>+E29*Megrendelőlap!H30</f>
        <v>0</v>
      </c>
      <c r="P29" s="172">
        <f>+F29*Megrendelőlap!J30</f>
        <v>0</v>
      </c>
      <c r="Q29" s="172">
        <f>+G29*Megrendelőlap!L30</f>
        <v>0</v>
      </c>
      <c r="R29" s="172">
        <f>+H29*Megrendelőlap!N30</f>
        <v>0</v>
      </c>
      <c r="S29" s="172">
        <f>+I29*Megrendelőlap!P30</f>
        <v>0</v>
      </c>
    </row>
    <row r="30" spans="1:19" ht="12" customHeight="1">
      <c r="A30" s="178" t="s">
        <v>126</v>
      </c>
      <c r="B30" s="190">
        <v>4350</v>
      </c>
      <c r="C30" s="180">
        <v>955</v>
      </c>
      <c r="D30" s="180">
        <v>1050</v>
      </c>
      <c r="E30" s="180">
        <v>1085</v>
      </c>
      <c r="F30" s="180">
        <v>915</v>
      </c>
      <c r="G30" s="181">
        <v>945</v>
      </c>
      <c r="H30" s="240"/>
      <c r="I30" s="237"/>
      <c r="J30" s="183" t="s">
        <v>173</v>
      </c>
      <c r="L30" s="172">
        <f>+B30*Megrendelőlap!C31</f>
        <v>0</v>
      </c>
      <c r="M30" s="172">
        <f>+C30*Megrendelőlap!D31</f>
        <v>0</v>
      </c>
      <c r="N30" s="172">
        <f>+D30*Megrendelőlap!F31</f>
        <v>0</v>
      </c>
      <c r="O30" s="172">
        <f>+E30*Megrendelőlap!H31</f>
        <v>0</v>
      </c>
      <c r="P30" s="172">
        <f>+F30*Megrendelőlap!J31</f>
        <v>0</v>
      </c>
      <c r="Q30" s="172">
        <f>+G30*Megrendelőlap!L31</f>
        <v>0</v>
      </c>
      <c r="R30" s="172">
        <f>+H30*Megrendelőlap!N31</f>
        <v>0</v>
      </c>
      <c r="S30" s="172">
        <f>+I30*Megrendelőlap!P31</f>
        <v>0</v>
      </c>
    </row>
    <row r="31" spans="1:19" ht="12" customHeight="1">
      <c r="A31" s="178" t="s">
        <v>131</v>
      </c>
      <c r="B31" s="190">
        <v>4950</v>
      </c>
      <c r="C31" s="180">
        <v>1155</v>
      </c>
      <c r="D31" s="180">
        <v>1035</v>
      </c>
      <c r="E31" s="180">
        <v>1155</v>
      </c>
      <c r="F31" s="180">
        <v>1015</v>
      </c>
      <c r="G31" s="181">
        <v>1090</v>
      </c>
      <c r="H31" s="240"/>
      <c r="I31" s="237"/>
      <c r="J31" s="183" t="s">
        <v>260</v>
      </c>
      <c r="L31" s="172">
        <f>+B31*Megrendelőlap!C32</f>
        <v>0</v>
      </c>
      <c r="M31" s="172">
        <f>+C31*Megrendelőlap!D32</f>
        <v>0</v>
      </c>
      <c r="N31" s="172">
        <f>+D31*Megrendelőlap!F32</f>
        <v>0</v>
      </c>
      <c r="O31" s="172">
        <f>+E31*Megrendelőlap!H32</f>
        <v>0</v>
      </c>
      <c r="P31" s="172">
        <f>+F31*Megrendelőlap!J32</f>
        <v>0</v>
      </c>
      <c r="Q31" s="172">
        <f>+G31*Megrendelőlap!L32</f>
        <v>0</v>
      </c>
      <c r="R31" s="172">
        <f>+H31*Megrendelőlap!N32</f>
        <v>0</v>
      </c>
      <c r="S31" s="172">
        <f>+I31*Megrendelőlap!P32</f>
        <v>0</v>
      </c>
    </row>
    <row r="32" spans="1:19" ht="12" customHeight="1">
      <c r="A32" s="178" t="s">
        <v>136</v>
      </c>
      <c r="B32" s="190">
        <v>5950</v>
      </c>
      <c r="C32" s="180">
        <v>1495</v>
      </c>
      <c r="D32" s="180">
        <v>1315</v>
      </c>
      <c r="E32" s="180">
        <v>1390</v>
      </c>
      <c r="F32" s="180">
        <v>1280</v>
      </c>
      <c r="G32" s="181">
        <v>1370</v>
      </c>
      <c r="H32" s="240"/>
      <c r="I32" s="237"/>
      <c r="J32" s="183" t="s">
        <v>261</v>
      </c>
      <c r="L32" s="172">
        <f>+B32*Megrendelőlap!C33</f>
        <v>0</v>
      </c>
      <c r="M32" s="172">
        <f>+C32*Megrendelőlap!D33</f>
        <v>0</v>
      </c>
      <c r="N32" s="172">
        <f>+D32*Megrendelőlap!F33</f>
        <v>0</v>
      </c>
      <c r="O32" s="172">
        <f>+E32*Megrendelőlap!H33</f>
        <v>0</v>
      </c>
      <c r="P32" s="172">
        <f>+F32*Megrendelőlap!J33</f>
        <v>0</v>
      </c>
      <c r="Q32" s="172">
        <f>+G32*Megrendelőlap!L33</f>
        <v>0</v>
      </c>
      <c r="R32" s="172">
        <f>+H32*Megrendelőlap!N33</f>
        <v>0</v>
      </c>
      <c r="S32" s="172">
        <f>+I32*Megrendelőlap!P33</f>
        <v>0</v>
      </c>
    </row>
    <row r="33" spans="1:19" ht="12" customHeight="1">
      <c r="A33" s="178" t="s">
        <v>141</v>
      </c>
      <c r="B33" s="309"/>
      <c r="C33" s="180">
        <v>435</v>
      </c>
      <c r="D33" s="180">
        <v>360</v>
      </c>
      <c r="E33" s="180">
        <v>355</v>
      </c>
      <c r="F33" s="180">
        <v>385</v>
      </c>
      <c r="G33" s="181">
        <v>395</v>
      </c>
      <c r="H33" s="240"/>
      <c r="I33" s="237"/>
      <c r="J33" s="183" t="s">
        <v>141</v>
      </c>
      <c r="L33" s="172"/>
      <c r="M33" s="172">
        <f>+C33*Megrendelőlap!D34</f>
        <v>0</v>
      </c>
      <c r="N33" s="172">
        <f>+D33*Megrendelőlap!F34</f>
        <v>0</v>
      </c>
      <c r="O33" s="172">
        <f>+E33*Megrendelőlap!H34</f>
        <v>0</v>
      </c>
      <c r="P33" s="172">
        <f>+F33*Megrendelőlap!J34</f>
        <v>0</v>
      </c>
      <c r="Q33" s="172">
        <f>+G33*Megrendelőlap!L34</f>
        <v>0</v>
      </c>
      <c r="R33" s="172">
        <f>+H33*Megrendelőlap!N34</f>
        <v>0</v>
      </c>
      <c r="S33" s="172">
        <f>+I33*Megrendelőlap!P34</f>
        <v>0</v>
      </c>
    </row>
    <row r="34" spans="1:19" ht="12" customHeight="1">
      <c r="A34" s="191" t="s">
        <v>145</v>
      </c>
      <c r="B34" s="309"/>
      <c r="C34" s="180">
        <v>285</v>
      </c>
      <c r="D34" s="180">
        <v>280</v>
      </c>
      <c r="E34" s="180">
        <v>270</v>
      </c>
      <c r="F34" s="180">
        <v>275</v>
      </c>
      <c r="G34" s="181">
        <v>260</v>
      </c>
      <c r="H34" s="240"/>
      <c r="I34" s="237"/>
      <c r="J34" s="192" t="s">
        <v>145</v>
      </c>
      <c r="L34" s="172"/>
      <c r="M34" s="172">
        <f>+C34*Megrendelőlap!D35</f>
        <v>0</v>
      </c>
      <c r="N34" s="172">
        <f>+D34*Megrendelőlap!F35</f>
        <v>0</v>
      </c>
      <c r="O34" s="172">
        <f>+E34*Megrendelőlap!H35</f>
        <v>0</v>
      </c>
      <c r="P34" s="172">
        <f>+F34*Megrendelőlap!J35</f>
        <v>0</v>
      </c>
      <c r="Q34" s="172">
        <f>+G34*Megrendelőlap!L35</f>
        <v>0</v>
      </c>
      <c r="R34" s="172">
        <f>+H34*Megrendelőlap!N35</f>
        <v>0</v>
      </c>
      <c r="S34" s="172">
        <f>+I34*Megrendelőlap!P35</f>
        <v>0</v>
      </c>
    </row>
    <row r="35" spans="1:19" ht="12" customHeight="1">
      <c r="A35" s="191" t="s">
        <v>151</v>
      </c>
      <c r="B35" s="309"/>
      <c r="C35" s="180">
        <v>260</v>
      </c>
      <c r="D35" s="180">
        <v>275</v>
      </c>
      <c r="E35" s="180">
        <v>280</v>
      </c>
      <c r="F35" s="180">
        <v>265</v>
      </c>
      <c r="G35" s="181">
        <v>290</v>
      </c>
      <c r="H35" s="240"/>
      <c r="I35" s="237"/>
      <c r="J35" s="192" t="s">
        <v>151</v>
      </c>
      <c r="L35" s="172"/>
      <c r="M35" s="172">
        <f>+C35*Megrendelőlap!D36</f>
        <v>0</v>
      </c>
      <c r="N35" s="172">
        <f>+D35*Megrendelőlap!F36</f>
        <v>0</v>
      </c>
      <c r="O35" s="172">
        <f>+E35*Megrendelőlap!H36</f>
        <v>0</v>
      </c>
      <c r="P35" s="172">
        <f>+F35*Megrendelőlap!J36</f>
        <v>0</v>
      </c>
      <c r="Q35" s="172">
        <f>+G35*Megrendelőlap!L36</f>
        <v>0</v>
      </c>
      <c r="R35" s="172">
        <f>+H35*Megrendelőlap!N36</f>
        <v>0</v>
      </c>
      <c r="S35" s="172">
        <f>+I35*Megrendelőlap!P36</f>
        <v>0</v>
      </c>
    </row>
    <row r="36" spans="1:19" ht="12" customHeight="1">
      <c r="A36" s="191" t="s">
        <v>156</v>
      </c>
      <c r="B36" s="309"/>
      <c r="C36" s="180">
        <v>170</v>
      </c>
      <c r="D36" s="180">
        <v>165</v>
      </c>
      <c r="E36" s="180">
        <v>150</v>
      </c>
      <c r="F36" s="180">
        <v>160</v>
      </c>
      <c r="G36" s="181">
        <v>155</v>
      </c>
      <c r="H36" s="240"/>
      <c r="I36" s="237"/>
      <c r="J36" s="192" t="s">
        <v>156</v>
      </c>
      <c r="L36" s="172"/>
      <c r="M36" s="172">
        <f>+C36*Megrendelőlap!D37</f>
        <v>0</v>
      </c>
      <c r="N36" s="172">
        <f>+D36*Megrendelőlap!F37</f>
        <v>0</v>
      </c>
      <c r="O36" s="172">
        <f>+E36*Megrendelőlap!H37</f>
        <v>0</v>
      </c>
      <c r="P36" s="172">
        <f>+F36*Megrendelőlap!J37</f>
        <v>0</v>
      </c>
      <c r="Q36" s="172">
        <f>+G36*Megrendelőlap!L37</f>
        <v>0</v>
      </c>
      <c r="R36" s="172">
        <f>+H36*Megrendelőlap!N37</f>
        <v>0</v>
      </c>
      <c r="S36" s="172">
        <f>+I36*Megrendelőlap!P37</f>
        <v>0</v>
      </c>
    </row>
    <row r="37" spans="1:19" ht="12" customHeight="1">
      <c r="A37" s="191" t="s">
        <v>161</v>
      </c>
      <c r="B37" s="309"/>
      <c r="C37" s="180">
        <v>130</v>
      </c>
      <c r="D37" s="180">
        <v>130</v>
      </c>
      <c r="E37" s="180">
        <v>130</v>
      </c>
      <c r="F37" s="180">
        <v>130</v>
      </c>
      <c r="G37" s="181">
        <v>130</v>
      </c>
      <c r="H37" s="240"/>
      <c r="I37" s="237"/>
      <c r="J37" s="192" t="s">
        <v>161</v>
      </c>
      <c r="L37" s="172"/>
      <c r="M37" s="172">
        <f>+C37*Megrendelőlap!D38</f>
        <v>0</v>
      </c>
      <c r="N37" s="172">
        <f>+D37*Megrendelőlap!F38</f>
        <v>0</v>
      </c>
      <c r="O37" s="172">
        <f>+E37*Megrendelőlap!H38</f>
        <v>0</v>
      </c>
      <c r="P37" s="172">
        <f>+F37*Megrendelőlap!J38</f>
        <v>0</v>
      </c>
      <c r="Q37" s="172">
        <f>+G37*Megrendelőlap!L38</f>
        <v>0</v>
      </c>
      <c r="R37" s="172">
        <f>+H37*Megrendelőlap!N38</f>
        <v>0</v>
      </c>
      <c r="S37" s="172">
        <f>+I37*Megrendelőlap!P38</f>
        <v>0</v>
      </c>
    </row>
    <row r="38" spans="1:19" ht="12" customHeight="1">
      <c r="A38" s="193" t="s">
        <v>163</v>
      </c>
      <c r="B38" s="309"/>
      <c r="C38" s="180">
        <v>65</v>
      </c>
      <c r="D38" s="180">
        <v>65</v>
      </c>
      <c r="E38" s="180">
        <v>65</v>
      </c>
      <c r="F38" s="180">
        <v>65</v>
      </c>
      <c r="G38" s="181">
        <v>65</v>
      </c>
      <c r="H38" s="240"/>
      <c r="I38" s="237"/>
      <c r="J38" s="192" t="s">
        <v>163</v>
      </c>
      <c r="L38" s="172"/>
      <c r="M38" s="172">
        <f>+C38*Megrendelőlap!D39</f>
        <v>0</v>
      </c>
      <c r="N38" s="172">
        <f>+D38*Megrendelőlap!F39</f>
        <v>0</v>
      </c>
      <c r="O38" s="172">
        <f>+E38*Megrendelőlap!H39</f>
        <v>0</v>
      </c>
      <c r="P38" s="172">
        <f>+F38*Megrendelőlap!J39</f>
        <v>0</v>
      </c>
      <c r="Q38" s="172">
        <f>+G38*Megrendelőlap!L39</f>
        <v>0</v>
      </c>
      <c r="R38" s="172">
        <f>+H38*Megrendelőlap!N39</f>
        <v>0</v>
      </c>
      <c r="S38" s="172">
        <f>+I38*Megrendelőlap!P39</f>
        <v>0</v>
      </c>
    </row>
    <row r="39" spans="1:19" ht="12" customHeight="1">
      <c r="A39" s="193" t="s">
        <v>167</v>
      </c>
      <c r="B39" s="194"/>
      <c r="C39" s="180">
        <v>585</v>
      </c>
      <c r="D39" s="180">
        <v>620</v>
      </c>
      <c r="E39" s="180">
        <v>610</v>
      </c>
      <c r="F39" s="180">
        <v>615</v>
      </c>
      <c r="G39" s="181">
        <v>670</v>
      </c>
      <c r="H39" s="240"/>
      <c r="I39" s="237"/>
      <c r="J39" s="192" t="s">
        <v>167</v>
      </c>
      <c r="L39" s="172"/>
      <c r="M39" s="172">
        <f>+C39*Megrendelőlap!D40</f>
        <v>0</v>
      </c>
      <c r="N39" s="172">
        <f>+D39*Megrendelőlap!F40</f>
        <v>0</v>
      </c>
      <c r="O39" s="172">
        <f>+E39*Megrendelőlap!H40</f>
        <v>0</v>
      </c>
      <c r="P39" s="172">
        <f>+F39*Megrendelőlap!J40</f>
        <v>0</v>
      </c>
      <c r="Q39" s="172">
        <f>+G39*Megrendelőlap!L40</f>
        <v>0</v>
      </c>
      <c r="R39" s="172">
        <f>+H39*Megrendelőlap!N40</f>
        <v>0</v>
      </c>
      <c r="S39" s="172">
        <f>+I39*Megrendelőlap!P40</f>
        <v>0</v>
      </c>
    </row>
    <row r="40" spans="1:19" ht="12" customHeight="1">
      <c r="A40" s="193" t="s">
        <v>170</v>
      </c>
      <c r="B40" s="194"/>
      <c r="C40" s="180">
        <v>1005</v>
      </c>
      <c r="D40" s="180">
        <v>1035</v>
      </c>
      <c r="E40" s="180">
        <v>1105</v>
      </c>
      <c r="F40" s="180">
        <v>1045</v>
      </c>
      <c r="G40" s="181">
        <v>1040</v>
      </c>
      <c r="H40" s="240"/>
      <c r="I40" s="237"/>
      <c r="J40" s="192" t="s">
        <v>170</v>
      </c>
      <c r="L40" s="172"/>
      <c r="M40" s="172">
        <f>+C40*Megrendelőlap!D41</f>
        <v>0</v>
      </c>
      <c r="N40" s="172">
        <f>+D40*Megrendelőlap!F41</f>
        <v>0</v>
      </c>
      <c r="O40" s="172">
        <f>+E40*Megrendelőlap!H41</f>
        <v>0</v>
      </c>
      <c r="P40" s="172">
        <f>+F40*Megrendelőlap!J41</f>
        <v>0</v>
      </c>
      <c r="Q40" s="172">
        <f>+G40*Megrendelőlap!L41</f>
        <v>0</v>
      </c>
      <c r="R40" s="172">
        <f>+H40*Megrendelőlap!N41</f>
        <v>0</v>
      </c>
      <c r="S40" s="172">
        <f>+I40*Megrendelőlap!P41</f>
        <v>0</v>
      </c>
    </row>
    <row r="41" spans="1:19" ht="12" customHeight="1">
      <c r="A41" s="193" t="s">
        <v>171</v>
      </c>
      <c r="B41" s="194"/>
      <c r="C41" s="180">
        <v>1050</v>
      </c>
      <c r="D41" s="180">
        <v>1135</v>
      </c>
      <c r="E41" s="180">
        <v>1015</v>
      </c>
      <c r="F41" s="180">
        <v>935</v>
      </c>
      <c r="G41" s="181">
        <v>1105</v>
      </c>
      <c r="H41" s="240"/>
      <c r="I41" s="237"/>
      <c r="J41" s="192" t="s">
        <v>171</v>
      </c>
      <c r="L41" s="172"/>
      <c r="M41" s="172">
        <f>+C41*Megrendelőlap!D42</f>
        <v>0</v>
      </c>
      <c r="N41" s="172">
        <f>+D41*Megrendelőlap!F42</f>
        <v>0</v>
      </c>
      <c r="O41" s="172">
        <f>+E41*Megrendelőlap!H42</f>
        <v>0</v>
      </c>
      <c r="P41" s="172">
        <f>+F41*Megrendelőlap!J42</f>
        <v>0</v>
      </c>
      <c r="Q41" s="172">
        <f>+G41*Megrendelőlap!L42</f>
        <v>0</v>
      </c>
      <c r="R41" s="172">
        <f>+H41*Megrendelőlap!N42</f>
        <v>0</v>
      </c>
      <c r="S41" s="172">
        <f>+I41*Megrendelőlap!P42</f>
        <v>0</v>
      </c>
    </row>
    <row r="42" spans="1:19" ht="12" customHeight="1">
      <c r="A42" s="193" t="s">
        <v>172</v>
      </c>
      <c r="B42" s="194"/>
      <c r="C42" s="180">
        <v>1215</v>
      </c>
      <c r="D42" s="180">
        <v>1090</v>
      </c>
      <c r="E42" s="180">
        <v>1315</v>
      </c>
      <c r="F42" s="180">
        <v>1175</v>
      </c>
      <c r="G42" s="181">
        <v>1075</v>
      </c>
      <c r="H42" s="240"/>
      <c r="I42" s="237"/>
      <c r="J42" s="192" t="s">
        <v>172</v>
      </c>
      <c r="L42" s="172"/>
      <c r="M42" s="172">
        <f>+C42*Megrendelőlap!D43</f>
        <v>0</v>
      </c>
      <c r="N42" s="172">
        <f>+D42*Megrendelőlap!F43</f>
        <v>0</v>
      </c>
      <c r="O42" s="172">
        <f>+E42*Megrendelőlap!H43</f>
        <v>0</v>
      </c>
      <c r="P42" s="172">
        <f>+F42*Megrendelőlap!J43</f>
        <v>0</v>
      </c>
      <c r="Q42" s="172">
        <f>+G42*Megrendelőlap!L43</f>
        <v>0</v>
      </c>
      <c r="R42" s="172">
        <f>+H42*Megrendelőlap!N43</f>
        <v>0</v>
      </c>
      <c r="S42" s="172">
        <f>+I42*Megrendelőlap!P43</f>
        <v>0</v>
      </c>
    </row>
    <row r="43" spans="1:19" ht="12" customHeight="1">
      <c r="A43" s="193" t="s">
        <v>173</v>
      </c>
      <c r="B43" s="194"/>
      <c r="C43" s="180">
        <v>1145</v>
      </c>
      <c r="D43" s="180">
        <v>1005</v>
      </c>
      <c r="E43" s="180">
        <v>1145</v>
      </c>
      <c r="F43" s="180">
        <v>1135</v>
      </c>
      <c r="G43" s="181">
        <v>1315</v>
      </c>
      <c r="H43" s="240"/>
      <c r="I43" s="237"/>
      <c r="J43" s="192" t="s">
        <v>173</v>
      </c>
      <c r="L43" s="172"/>
      <c r="M43" s="172">
        <f>+C43*Megrendelőlap!D44</f>
        <v>0</v>
      </c>
      <c r="N43" s="172">
        <f>+D43*Megrendelőlap!F44</f>
        <v>0</v>
      </c>
      <c r="O43" s="172">
        <f>+E43*Megrendelőlap!H44</f>
        <v>0</v>
      </c>
      <c r="P43" s="172">
        <f>+F43*Megrendelőlap!J44</f>
        <v>0</v>
      </c>
      <c r="Q43" s="172">
        <f>+G43*Megrendelőlap!L44</f>
        <v>0</v>
      </c>
      <c r="R43" s="172">
        <f>+H43*Megrendelőlap!N44</f>
        <v>0</v>
      </c>
      <c r="S43" s="172">
        <f>+I43*Megrendelőlap!P44</f>
        <v>0</v>
      </c>
    </row>
    <row r="44" spans="1:19" ht="12" customHeight="1">
      <c r="A44" s="193" t="s">
        <v>174</v>
      </c>
      <c r="B44" s="194"/>
      <c r="C44" s="180">
        <v>1090</v>
      </c>
      <c r="D44" s="180">
        <v>1235</v>
      </c>
      <c r="E44" s="180">
        <v>1125</v>
      </c>
      <c r="F44" s="180">
        <v>1095</v>
      </c>
      <c r="G44" s="181">
        <v>1145</v>
      </c>
      <c r="H44" s="240"/>
      <c r="I44" s="237"/>
      <c r="J44" s="192" t="s">
        <v>174</v>
      </c>
      <c r="L44" s="172"/>
      <c r="M44" s="172">
        <f>+C44*Megrendelőlap!D45</f>
        <v>0</v>
      </c>
      <c r="N44" s="172">
        <f>+D44*Megrendelőlap!F45</f>
        <v>0</v>
      </c>
      <c r="O44" s="172">
        <f>+E44*Megrendelőlap!H45</f>
        <v>0</v>
      </c>
      <c r="P44" s="172">
        <f>+F44*Megrendelőlap!J45</f>
        <v>0</v>
      </c>
      <c r="Q44" s="172">
        <f>+G44*Megrendelőlap!L45</f>
        <v>0</v>
      </c>
      <c r="R44" s="172">
        <f>+H44*Megrendelőlap!N45</f>
        <v>0</v>
      </c>
      <c r="S44" s="172">
        <f>+I44*Megrendelőlap!P45</f>
        <v>0</v>
      </c>
    </row>
    <row r="45" spans="1:19" ht="12" customHeight="1">
      <c r="A45" s="193" t="s">
        <v>277</v>
      </c>
      <c r="B45" s="180">
        <v>6650</v>
      </c>
      <c r="C45" s="180">
        <v>1495</v>
      </c>
      <c r="D45" s="180">
        <v>1655</v>
      </c>
      <c r="E45" s="180">
        <v>1615</v>
      </c>
      <c r="F45" s="180">
        <v>1560</v>
      </c>
      <c r="G45" s="181">
        <v>1595</v>
      </c>
      <c r="H45" s="240"/>
      <c r="I45" s="237"/>
      <c r="J45" s="192" t="s">
        <v>277</v>
      </c>
      <c r="L45" s="172">
        <f>+B45*Megrendelőlap!C46</f>
        <v>0</v>
      </c>
      <c r="M45" s="172">
        <f>+C45*Megrendelőlap!D46</f>
        <v>0</v>
      </c>
      <c r="N45" s="172">
        <f>+D45*Megrendelőlap!F46</f>
        <v>0</v>
      </c>
      <c r="O45" s="172">
        <f>+E45*Megrendelőlap!H46</f>
        <v>0</v>
      </c>
      <c r="P45" s="172">
        <f>+F45*Megrendelőlap!J46</f>
        <v>0</v>
      </c>
      <c r="Q45" s="172">
        <f>+G45*Megrendelőlap!L46</f>
        <v>0</v>
      </c>
      <c r="R45" s="172">
        <f>+H45*Megrendelőlap!N46</f>
        <v>0</v>
      </c>
      <c r="S45" s="172">
        <f>+I45*Megrendelőlap!P46</f>
        <v>0</v>
      </c>
    </row>
    <row r="46" spans="1:19" ht="12" customHeight="1">
      <c r="A46" s="193" t="s">
        <v>278</v>
      </c>
      <c r="B46" s="194"/>
      <c r="C46" s="180">
        <v>535</v>
      </c>
      <c r="D46" s="180">
        <v>595</v>
      </c>
      <c r="E46" s="180">
        <v>535</v>
      </c>
      <c r="F46" s="180">
        <v>565</v>
      </c>
      <c r="G46" s="181">
        <v>595</v>
      </c>
      <c r="H46" s="240"/>
      <c r="I46" s="237"/>
      <c r="J46" s="192" t="s">
        <v>278</v>
      </c>
      <c r="L46" s="172"/>
      <c r="M46" s="172">
        <f>+C46*Megrendelőlap!D47</f>
        <v>0</v>
      </c>
      <c r="N46" s="172">
        <f>+D46*Megrendelőlap!F47</f>
        <v>0</v>
      </c>
      <c r="O46" s="172">
        <f>+E46*Megrendelőlap!H47</f>
        <v>0</v>
      </c>
      <c r="P46" s="172">
        <f>+F46*Megrendelőlap!J47</f>
        <v>0</v>
      </c>
      <c r="Q46" s="172">
        <f>+G46*Megrendelőlap!L47</f>
        <v>0</v>
      </c>
      <c r="R46" s="172">
        <f>+H46*Megrendelőlap!N47</f>
        <v>0</v>
      </c>
      <c r="S46" s="172">
        <f>+I46*Megrendelőlap!P47</f>
        <v>0</v>
      </c>
    </row>
    <row r="47" spans="1:19" ht="12" customHeight="1">
      <c r="A47" s="193" t="s">
        <v>175</v>
      </c>
      <c r="B47" s="195"/>
      <c r="C47" s="180">
        <v>965</v>
      </c>
      <c r="D47" s="180">
        <v>995</v>
      </c>
      <c r="E47" s="180">
        <v>935</v>
      </c>
      <c r="F47" s="180">
        <v>985</v>
      </c>
      <c r="G47" s="181">
        <v>935</v>
      </c>
      <c r="H47" s="240"/>
      <c r="I47" s="237"/>
      <c r="J47" s="192" t="s">
        <v>175</v>
      </c>
      <c r="L47" s="172"/>
      <c r="M47" s="172">
        <f>+C47*Megrendelőlap!D48</f>
        <v>0</v>
      </c>
      <c r="N47" s="172">
        <f>+D47*Megrendelőlap!F48</f>
        <v>0</v>
      </c>
      <c r="O47" s="172">
        <f>+E47*Megrendelőlap!H48</f>
        <v>0</v>
      </c>
      <c r="P47" s="172">
        <f>+F47*Megrendelőlap!J48</f>
        <v>0</v>
      </c>
      <c r="Q47" s="172">
        <f>+G47*Megrendelőlap!L48</f>
        <v>0</v>
      </c>
      <c r="R47" s="172">
        <f>+H47*Megrendelőlap!N48</f>
        <v>0</v>
      </c>
      <c r="S47" s="172">
        <f>+I47*Megrendelőlap!P48</f>
        <v>0</v>
      </c>
    </row>
    <row r="48" spans="1:19" ht="12" customHeight="1">
      <c r="A48" s="193" t="s">
        <v>177</v>
      </c>
      <c r="B48" s="195"/>
      <c r="C48" s="180">
        <v>675</v>
      </c>
      <c r="D48" s="180">
        <v>660</v>
      </c>
      <c r="E48" s="180">
        <v>695</v>
      </c>
      <c r="F48" s="180">
        <v>765</v>
      </c>
      <c r="G48" s="181">
        <v>660</v>
      </c>
      <c r="H48" s="240"/>
      <c r="I48" s="237"/>
      <c r="J48" s="192" t="s">
        <v>177</v>
      </c>
      <c r="L48" s="172"/>
      <c r="M48" s="172">
        <f>+C48*Megrendelőlap!D49</f>
        <v>0</v>
      </c>
      <c r="N48" s="172">
        <f>+D48*Megrendelőlap!F49</f>
        <v>0</v>
      </c>
      <c r="O48" s="172">
        <f>+E48*Megrendelőlap!H49</f>
        <v>0</v>
      </c>
      <c r="P48" s="172">
        <f>+F48*Megrendelőlap!J49</f>
        <v>0</v>
      </c>
      <c r="Q48" s="172">
        <f>+G48*Megrendelőlap!L49</f>
        <v>0</v>
      </c>
      <c r="R48" s="172">
        <f>+H48*Megrendelőlap!N49</f>
        <v>0</v>
      </c>
      <c r="S48" s="172">
        <f>+I48*Megrendelőlap!P49</f>
        <v>0</v>
      </c>
    </row>
    <row r="49" spans="1:19" ht="12" customHeight="1">
      <c r="A49" s="193" t="s">
        <v>179</v>
      </c>
      <c r="B49" s="195"/>
      <c r="C49" s="180">
        <v>915</v>
      </c>
      <c r="D49" s="180">
        <v>945</v>
      </c>
      <c r="E49" s="180">
        <v>915</v>
      </c>
      <c r="F49" s="180">
        <v>925</v>
      </c>
      <c r="G49" s="181">
        <v>905</v>
      </c>
      <c r="H49" s="240"/>
      <c r="I49" s="237"/>
      <c r="J49" s="192" t="s">
        <v>179</v>
      </c>
      <c r="L49" s="172"/>
      <c r="M49" s="172">
        <f>+C49*Megrendelőlap!D50</f>
        <v>0</v>
      </c>
      <c r="N49" s="172">
        <f>+D49*Megrendelőlap!F50</f>
        <v>0</v>
      </c>
      <c r="O49" s="172">
        <f>+E49*Megrendelőlap!H50</f>
        <v>0</v>
      </c>
      <c r="P49" s="172">
        <f>+F49*Megrendelőlap!J50</f>
        <v>0</v>
      </c>
      <c r="Q49" s="172">
        <f>+G49*Megrendelőlap!L50</f>
        <v>0</v>
      </c>
      <c r="R49" s="172">
        <f>+H49*Megrendelőlap!N50</f>
        <v>0</v>
      </c>
      <c r="S49" s="172">
        <f>+I49*Megrendelőlap!P50</f>
        <v>0</v>
      </c>
    </row>
    <row r="50" spans="1:19" ht="12" customHeight="1">
      <c r="A50" s="193" t="s">
        <v>181</v>
      </c>
      <c r="B50" s="195"/>
      <c r="C50" s="180">
        <v>945</v>
      </c>
      <c r="D50" s="180">
        <v>955</v>
      </c>
      <c r="E50" s="180">
        <v>975</v>
      </c>
      <c r="F50" s="180">
        <v>945</v>
      </c>
      <c r="G50" s="181">
        <v>975</v>
      </c>
      <c r="H50" s="240"/>
      <c r="I50" s="237"/>
      <c r="J50" s="192" t="s">
        <v>181</v>
      </c>
      <c r="L50" s="172"/>
      <c r="M50" s="172">
        <f>+C50*Megrendelőlap!D51</f>
        <v>0</v>
      </c>
      <c r="N50" s="172">
        <f>+D50*Megrendelőlap!F51</f>
        <v>0</v>
      </c>
      <c r="O50" s="172">
        <f>+E50*Megrendelőlap!H51</f>
        <v>0</v>
      </c>
      <c r="P50" s="172">
        <f>+F50*Megrendelőlap!J51</f>
        <v>0</v>
      </c>
      <c r="Q50" s="172">
        <f>+G50*Megrendelőlap!L51</f>
        <v>0</v>
      </c>
      <c r="R50" s="172">
        <f>+H50*Megrendelőlap!N51</f>
        <v>0</v>
      </c>
      <c r="S50" s="172">
        <f>+I50*Megrendelőlap!P51</f>
        <v>0</v>
      </c>
    </row>
    <row r="51" spans="1:19" ht="12" customHeight="1">
      <c r="A51" s="193" t="s">
        <v>183</v>
      </c>
      <c r="B51" s="190">
        <v>5450</v>
      </c>
      <c r="C51" s="180">
        <v>1255</v>
      </c>
      <c r="D51" s="180">
        <v>1080</v>
      </c>
      <c r="E51" s="180">
        <v>1215</v>
      </c>
      <c r="F51" s="180">
        <v>1265</v>
      </c>
      <c r="G51" s="181">
        <v>1235</v>
      </c>
      <c r="H51" s="240"/>
      <c r="I51" s="237"/>
      <c r="J51" s="192" t="s">
        <v>262</v>
      </c>
      <c r="L51" s="172">
        <f>+B51*Megrendelőlap!C52</f>
        <v>0</v>
      </c>
      <c r="M51" s="172">
        <f>+C51*Megrendelőlap!D52</f>
        <v>0</v>
      </c>
      <c r="N51" s="172">
        <f>+D51*Megrendelőlap!F52</f>
        <v>0</v>
      </c>
      <c r="O51" s="172">
        <f>+E51*Megrendelőlap!H52</f>
        <v>0</v>
      </c>
      <c r="P51" s="172">
        <f>+F51*Megrendelőlap!J52</f>
        <v>0</v>
      </c>
      <c r="Q51" s="172">
        <f>+G51*Megrendelőlap!L52</f>
        <v>0</v>
      </c>
      <c r="R51" s="172">
        <f>+H51*Megrendelőlap!N52</f>
        <v>0</v>
      </c>
      <c r="S51" s="172">
        <f>+I51*Megrendelőlap!P52</f>
        <v>0</v>
      </c>
    </row>
    <row r="52" spans="1:19" ht="12" customHeight="1">
      <c r="A52" s="193" t="s">
        <v>184</v>
      </c>
      <c r="B52" s="195"/>
      <c r="C52" s="180">
        <v>925</v>
      </c>
      <c r="D52" s="180">
        <v>785</v>
      </c>
      <c r="E52" s="180">
        <v>925</v>
      </c>
      <c r="F52" s="180">
        <v>885</v>
      </c>
      <c r="G52" s="181">
        <v>935</v>
      </c>
      <c r="H52" s="240"/>
      <c r="I52" s="237"/>
      <c r="J52" s="192" t="s">
        <v>184</v>
      </c>
      <c r="L52" s="172"/>
      <c r="M52" s="172">
        <f>+C52*Megrendelőlap!D53</f>
        <v>0</v>
      </c>
      <c r="N52" s="172">
        <f>+D52*Megrendelőlap!F53</f>
        <v>0</v>
      </c>
      <c r="O52" s="172">
        <f>+E52*Megrendelőlap!H53</f>
        <v>0</v>
      </c>
      <c r="P52" s="172">
        <f>+F52*Megrendelőlap!J53</f>
        <v>0</v>
      </c>
      <c r="Q52" s="172">
        <f>+G52*Megrendelőlap!L53</f>
        <v>0</v>
      </c>
      <c r="R52" s="172">
        <f>+H52*Megrendelőlap!N53</f>
        <v>0</v>
      </c>
      <c r="S52" s="172">
        <f>+I52*Megrendelőlap!P53</f>
        <v>0</v>
      </c>
    </row>
    <row r="53" spans="1:19" ht="12" customHeight="1">
      <c r="A53" s="193" t="s">
        <v>186</v>
      </c>
      <c r="B53" s="195"/>
      <c r="C53" s="180">
        <v>915</v>
      </c>
      <c r="D53" s="180">
        <v>770</v>
      </c>
      <c r="E53" s="180">
        <v>765</v>
      </c>
      <c r="F53" s="180">
        <v>705</v>
      </c>
      <c r="G53" s="181">
        <v>775</v>
      </c>
      <c r="H53" s="240"/>
      <c r="I53" s="237"/>
      <c r="J53" s="192" t="s">
        <v>186</v>
      </c>
      <c r="L53" s="172"/>
      <c r="M53" s="172">
        <f>+C53*Megrendelőlap!D54</f>
        <v>0</v>
      </c>
      <c r="N53" s="172">
        <f>+D53*Megrendelőlap!F54</f>
        <v>0</v>
      </c>
      <c r="O53" s="172">
        <f>+E53*Megrendelőlap!H54</f>
        <v>0</v>
      </c>
      <c r="P53" s="172">
        <f>+F53*Megrendelőlap!J54</f>
        <v>0</v>
      </c>
      <c r="Q53" s="172">
        <f>+G53*Megrendelőlap!L54</f>
        <v>0</v>
      </c>
      <c r="R53" s="172">
        <f>+H53*Megrendelőlap!N54</f>
        <v>0</v>
      </c>
      <c r="S53" s="172">
        <f>+I53*Megrendelőlap!P54</f>
        <v>0</v>
      </c>
    </row>
    <row r="54" spans="1:19" ht="12" customHeight="1">
      <c r="A54" s="191" t="s">
        <v>188</v>
      </c>
      <c r="B54" s="195"/>
      <c r="C54" s="180">
        <v>975</v>
      </c>
      <c r="D54" s="180">
        <v>885</v>
      </c>
      <c r="E54" s="180">
        <v>890</v>
      </c>
      <c r="F54" s="180">
        <v>880</v>
      </c>
      <c r="G54" s="181">
        <v>945</v>
      </c>
      <c r="H54" s="240"/>
      <c r="I54" s="237"/>
      <c r="J54" s="192" t="s">
        <v>188</v>
      </c>
      <c r="L54" s="172"/>
      <c r="M54" s="172">
        <f>+C54*Megrendelőlap!D55</f>
        <v>0</v>
      </c>
      <c r="N54" s="172">
        <f>+D54*Megrendelőlap!F55</f>
        <v>0</v>
      </c>
      <c r="O54" s="172">
        <f>+E54*Megrendelőlap!H55</f>
        <v>0</v>
      </c>
      <c r="P54" s="172">
        <f>+F54*Megrendelőlap!J55</f>
        <v>0</v>
      </c>
      <c r="Q54" s="172">
        <f>+G54*Megrendelőlap!L55</f>
        <v>0</v>
      </c>
      <c r="R54" s="172">
        <f>+H54*Megrendelőlap!N55</f>
        <v>0</v>
      </c>
      <c r="S54" s="172">
        <f>+I54*Megrendelőlap!P55</f>
        <v>0</v>
      </c>
    </row>
    <row r="55" spans="1:19" ht="12" customHeight="1">
      <c r="A55" s="191" t="s">
        <v>190</v>
      </c>
      <c r="B55" s="195"/>
      <c r="C55" s="180">
        <v>935</v>
      </c>
      <c r="D55" s="180">
        <v>930</v>
      </c>
      <c r="E55" s="180">
        <v>935</v>
      </c>
      <c r="F55" s="180">
        <v>965</v>
      </c>
      <c r="G55" s="181">
        <v>930</v>
      </c>
      <c r="H55" s="240"/>
      <c r="I55" s="237"/>
      <c r="J55" s="192" t="s">
        <v>190</v>
      </c>
      <c r="L55" s="172"/>
      <c r="M55" s="172">
        <f>+C55*Megrendelőlap!D56</f>
        <v>0</v>
      </c>
      <c r="N55" s="172">
        <f>+D55*Megrendelőlap!F56</f>
        <v>0</v>
      </c>
      <c r="O55" s="172">
        <f>+E55*Megrendelőlap!H56</f>
        <v>0</v>
      </c>
      <c r="P55" s="172">
        <f>+F55*Megrendelőlap!J56</f>
        <v>0</v>
      </c>
      <c r="Q55" s="172">
        <f>+G55*Megrendelőlap!L56</f>
        <v>0</v>
      </c>
      <c r="R55" s="172">
        <f>+H55*Megrendelőlap!N56</f>
        <v>0</v>
      </c>
      <c r="S55" s="172">
        <f>+I55*Megrendelőlap!P56</f>
        <v>0</v>
      </c>
    </row>
    <row r="56" spans="1:19" ht="12" customHeight="1">
      <c r="A56" s="191" t="s">
        <v>192</v>
      </c>
      <c r="B56" s="195"/>
      <c r="C56" s="196">
        <v>345</v>
      </c>
      <c r="D56" s="196">
        <v>335</v>
      </c>
      <c r="E56" s="196">
        <v>345</v>
      </c>
      <c r="F56" s="196">
        <v>335</v>
      </c>
      <c r="G56" s="197">
        <v>435</v>
      </c>
      <c r="H56" s="264"/>
      <c r="I56" s="265"/>
      <c r="J56" s="192" t="s">
        <v>192</v>
      </c>
      <c r="L56" s="172"/>
      <c r="M56" s="172">
        <f>+C56*Megrendelőlap!D57</f>
        <v>0</v>
      </c>
      <c r="N56" s="172">
        <f>+D56*Megrendelőlap!F57</f>
        <v>0</v>
      </c>
      <c r="O56" s="172">
        <f>+E56*Megrendelőlap!H57</f>
        <v>0</v>
      </c>
      <c r="P56" s="172">
        <f>+F56*Megrendelőlap!J57</f>
        <v>0</v>
      </c>
      <c r="Q56" s="172">
        <f>+G56*Megrendelőlap!L57</f>
        <v>0</v>
      </c>
      <c r="R56" s="172">
        <f>+H56*Megrendelőlap!N57</f>
        <v>0</v>
      </c>
      <c r="S56" s="172">
        <f>+I56*Megrendelőlap!P57</f>
        <v>0</v>
      </c>
    </row>
    <row r="57" spans="1:20" ht="13.5" thickBot="1">
      <c r="A57" s="121" t="s">
        <v>194</v>
      </c>
      <c r="B57" s="252">
        <f>SUM(C57:I57)</f>
        <v>10430</v>
      </c>
      <c r="C57" s="180">
        <v>1490</v>
      </c>
      <c r="D57" s="180">
        <v>1490</v>
      </c>
      <c r="E57" s="180">
        <v>1490</v>
      </c>
      <c r="F57" s="180">
        <v>1490</v>
      </c>
      <c r="G57" s="181">
        <v>1490</v>
      </c>
      <c r="H57" s="175">
        <v>1490</v>
      </c>
      <c r="I57" s="175">
        <v>1490</v>
      </c>
      <c r="J57" s="192" t="s">
        <v>194</v>
      </c>
      <c r="L57" s="172">
        <f>+B57*Megrendelőlap!C58</f>
        <v>0</v>
      </c>
      <c r="M57" s="172">
        <f>+C57*Megrendelőlap!D58</f>
        <v>0</v>
      </c>
      <c r="N57" s="172">
        <f>+D57*Megrendelőlap!F58</f>
        <v>0</v>
      </c>
      <c r="O57" s="172">
        <f>+E57*Megrendelőlap!H58</f>
        <v>0</v>
      </c>
      <c r="P57" s="172">
        <f>+F57*Megrendelőlap!J58</f>
        <v>0</v>
      </c>
      <c r="Q57" s="172">
        <f>+G57*Megrendelőlap!L58</f>
        <v>0</v>
      </c>
      <c r="R57" s="172">
        <f>+H57*Megrendelőlap!N58</f>
        <v>0</v>
      </c>
      <c r="S57" s="172">
        <f>+I57*Megrendelőlap!P58</f>
        <v>0</v>
      </c>
      <c r="T57">
        <f>SUM(L57:S57)</f>
        <v>0</v>
      </c>
    </row>
    <row r="58" spans="1:19" ht="12.75">
      <c r="A58" s="251" t="s">
        <v>313</v>
      </c>
      <c r="B58" s="195"/>
      <c r="C58" s="252">
        <v>125</v>
      </c>
      <c r="D58" s="252">
        <v>125</v>
      </c>
      <c r="E58" s="252">
        <v>125</v>
      </c>
      <c r="F58" s="252">
        <v>125</v>
      </c>
      <c r="G58" s="253">
        <v>125</v>
      </c>
      <c r="H58" s="240"/>
      <c r="I58" s="237"/>
      <c r="J58" s="192" t="s">
        <v>313</v>
      </c>
      <c r="L58" s="172"/>
      <c r="M58" s="172">
        <f>+C58*Megrendelőlap!D59</f>
        <v>0</v>
      </c>
      <c r="N58" s="172">
        <f>+D58*Megrendelőlap!F59</f>
        <v>0</v>
      </c>
      <c r="O58" s="172">
        <f>+E58*Megrendelőlap!H59</f>
        <v>0</v>
      </c>
      <c r="P58" s="172">
        <f>+F58*Megrendelőlap!J59</f>
        <v>0</v>
      </c>
      <c r="Q58" s="172">
        <f>+G58*Megrendelőlap!L59</f>
        <v>0</v>
      </c>
      <c r="R58" s="172">
        <f>+H58*Megrendelőlap!N59</f>
        <v>0</v>
      </c>
      <c r="S58" s="172">
        <f>+I58*Megrendelőlap!P59</f>
        <v>0</v>
      </c>
    </row>
    <row r="59" spans="1:10" ht="12.75">
      <c r="A59" s="249" t="s">
        <v>315</v>
      </c>
      <c r="B59" s="195"/>
      <c r="C59" s="250">
        <v>205</v>
      </c>
      <c r="D59" s="250">
        <v>205</v>
      </c>
      <c r="E59" s="250">
        <v>205</v>
      </c>
      <c r="F59" s="250">
        <v>205</v>
      </c>
      <c r="G59" s="250">
        <v>205</v>
      </c>
      <c r="H59" s="240"/>
      <c r="I59" s="237"/>
      <c r="J59" s="192" t="s">
        <v>315</v>
      </c>
    </row>
    <row r="60" spans="1:12" ht="12.75">
      <c r="A60" s="249" t="s">
        <v>317</v>
      </c>
      <c r="B60" s="195"/>
      <c r="C60" s="250">
        <v>205</v>
      </c>
      <c r="D60" s="250">
        <v>205</v>
      </c>
      <c r="E60" s="250">
        <v>205</v>
      </c>
      <c r="F60" s="250">
        <v>205</v>
      </c>
      <c r="G60" s="250">
        <v>205</v>
      </c>
      <c r="H60" s="240"/>
      <c r="I60" s="237"/>
      <c r="J60" s="192" t="s">
        <v>317</v>
      </c>
      <c r="L60">
        <f>SUM(L2:S58)</f>
        <v>0</v>
      </c>
    </row>
    <row r="61" spans="1:10" ht="12.75">
      <c r="A61" s="249" t="s">
        <v>319</v>
      </c>
      <c r="B61" s="195"/>
      <c r="C61" s="250">
        <v>205</v>
      </c>
      <c r="D61" s="250">
        <v>205</v>
      </c>
      <c r="E61" s="250">
        <v>205</v>
      </c>
      <c r="F61" s="250">
        <v>205</v>
      </c>
      <c r="G61" s="250">
        <v>205</v>
      </c>
      <c r="H61" s="240"/>
      <c r="I61" s="237"/>
      <c r="J61" s="192" t="s">
        <v>319</v>
      </c>
    </row>
    <row r="62" spans="1:10" ht="12.75">
      <c r="A62" s="249" t="s">
        <v>320</v>
      </c>
      <c r="B62" s="195"/>
      <c r="C62" s="250">
        <v>205</v>
      </c>
      <c r="D62" s="250">
        <v>205</v>
      </c>
      <c r="E62" s="250">
        <v>205</v>
      </c>
      <c r="F62" s="250">
        <v>205</v>
      </c>
      <c r="G62" s="250">
        <v>205</v>
      </c>
      <c r="H62" s="240"/>
      <c r="I62" s="237"/>
      <c r="J62" s="192" t="s">
        <v>320</v>
      </c>
    </row>
    <row r="63" spans="1:10" ht="12.75">
      <c r="A63" s="249" t="s">
        <v>321</v>
      </c>
      <c r="B63" s="195"/>
      <c r="C63" s="250">
        <v>235</v>
      </c>
      <c r="D63" s="250">
        <v>235</v>
      </c>
      <c r="E63" s="250">
        <v>235</v>
      </c>
      <c r="F63" s="250">
        <v>235</v>
      </c>
      <c r="G63" s="250">
        <v>235</v>
      </c>
      <c r="H63" s="240"/>
      <c r="I63" s="237"/>
      <c r="J63" s="198" t="s">
        <v>321</v>
      </c>
    </row>
    <row r="64" spans="1:10" ht="12.75">
      <c r="A64" s="249" t="s">
        <v>323</v>
      </c>
      <c r="B64" s="195"/>
      <c r="C64" s="250">
        <v>255</v>
      </c>
      <c r="D64" s="250">
        <v>255</v>
      </c>
      <c r="E64" s="250">
        <v>255</v>
      </c>
      <c r="F64" s="250">
        <v>255</v>
      </c>
      <c r="G64" s="250">
        <v>255</v>
      </c>
      <c r="H64" s="240"/>
      <c r="I64" s="237"/>
      <c r="J64" s="198" t="s">
        <v>323</v>
      </c>
    </row>
    <row r="65" spans="1:10" ht="13.5" thickBot="1">
      <c r="A65" s="249" t="s">
        <v>324</v>
      </c>
      <c r="B65" s="263"/>
      <c r="C65" s="250">
        <v>255</v>
      </c>
      <c r="D65" s="250">
        <v>255</v>
      </c>
      <c r="E65" s="250">
        <v>255</v>
      </c>
      <c r="F65" s="250">
        <v>255</v>
      </c>
      <c r="G65" s="250">
        <v>255</v>
      </c>
      <c r="H65" s="241"/>
      <c r="I65" s="242"/>
      <c r="J65" s="199" t="s">
        <v>324</v>
      </c>
    </row>
  </sheetData>
  <sheetProtection selectLockedCells="1" selectUnlockedCells="1"/>
  <mergeCells count="2">
    <mergeCell ref="A1:B1"/>
    <mergeCell ref="B33:B38"/>
  </mergeCells>
  <printOptions/>
  <pageMargins left="1.5798611111111112" right="0.75" top="1" bottom="1" header="0.5118055555555555" footer="0.511805555555555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T.Niki</dc:creator>
  <cp:keywords/>
  <dc:description/>
  <cp:lastModifiedBy>User</cp:lastModifiedBy>
  <cp:lastPrinted>2015-07-28T11:56:06Z</cp:lastPrinted>
  <dcterms:created xsi:type="dcterms:W3CDTF">2015-07-27T09:53:05Z</dcterms:created>
  <dcterms:modified xsi:type="dcterms:W3CDTF">2017-03-06T07:44:27Z</dcterms:modified>
  <cp:category/>
  <cp:version/>
  <cp:contentType/>
  <cp:contentStatus/>
</cp:coreProperties>
</file>