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29" activeTab="0"/>
  </bookViews>
  <sheets>
    <sheet name="Étlap" sheetId="1" r:id="rId1"/>
    <sheet name="Megrendelőlap" sheetId="2" r:id="rId2"/>
    <sheet name="Árak" sheetId="3" r:id="rId3"/>
  </sheets>
  <definedNames>
    <definedName name="_xlnm.Print_Titles" localSheetId="0">'Étlap'!$1:$2</definedName>
    <definedName name="_xlnm.Print_Area" localSheetId="2">'Árak'!$A$1:$I$60</definedName>
    <definedName name="_xlnm.Print_Area" localSheetId="0">'Étlap'!$A$1:$O$69</definedName>
    <definedName name="_xlnm.Print_Area" localSheetId="1">'Megrendelőlap'!$A$1:$N$80</definedName>
  </definedNames>
  <calcPr fullCalcOnLoad="1"/>
</workbook>
</file>

<file path=xl/sharedStrings.xml><?xml version="1.0" encoding="utf-8"?>
<sst xmlns="http://schemas.openxmlformats.org/spreadsheetml/2006/main" count="1199" uniqueCount="469">
  <si>
    <t>21. hét</t>
  </si>
  <si>
    <t>05.21. Hétfő</t>
  </si>
  <si>
    <t>05.22. Kedd</t>
  </si>
  <si>
    <t>05.23. Szerda</t>
  </si>
  <si>
    <t>05.24. Csütörtök</t>
  </si>
  <si>
    <t>05.25. Péntek</t>
  </si>
  <si>
    <t>RE1</t>
  </si>
  <si>
    <t>Reggeli</t>
  </si>
  <si>
    <t xml:space="preserve">Tejfölös pogácsa </t>
  </si>
  <si>
    <t>Tepertős pogácsa</t>
  </si>
  <si>
    <t>Kakaós csiga</t>
  </si>
  <si>
    <t>Tel/Fax: 06 1 460-3663; 06 27 393-339 Faxzentrale: 06 27 54-27-54 Telenor: 06 20 460-3663 T-Mobile: 06 30 460-3663 Vodafone: 06 70 460-3663</t>
  </si>
  <si>
    <t>RE2</t>
  </si>
  <si>
    <t>Vaníliás-epres croissant</t>
  </si>
  <si>
    <t>Diós búrkifli</t>
  </si>
  <si>
    <t>Meggyes párna</t>
  </si>
  <si>
    <t>A1</t>
  </si>
  <si>
    <t>Levesek</t>
  </si>
  <si>
    <t>Erőleves cérnametélttel</t>
  </si>
  <si>
    <t>Lencseleves *</t>
  </si>
  <si>
    <t>Zöldségleves masnitésztával *</t>
  </si>
  <si>
    <t>Lebbencsleves</t>
  </si>
  <si>
    <t>A2</t>
  </si>
  <si>
    <t xml:space="preserve">Hideg őszibarackos meggyleves * 
</t>
  </si>
  <si>
    <t>Brokkolikrémleves, pirított kenyérkockával *</t>
  </si>
  <si>
    <t>Olasz paradicsomleves reszelt sajttal *</t>
  </si>
  <si>
    <t>Fahéjas, barackos szilvaleves *</t>
  </si>
  <si>
    <t>* jelölésű ételeinket vegetáriánusok
is fogyaszthatják</t>
  </si>
  <si>
    <t>A3</t>
  </si>
  <si>
    <t>Erdei gyümölcsleves *</t>
  </si>
  <si>
    <t>Börzsönyi gombaleves csipetkével (3 féle gombából, tejföllel) *</t>
  </si>
  <si>
    <r>
      <t>(TF)</t>
    </r>
    <r>
      <rPr>
        <b/>
        <sz val="10"/>
        <rFont val="Arial CE"/>
        <family val="2"/>
      </rPr>
      <t xml:space="preserve"> Tejfehérjét tartalmaz.</t>
    </r>
  </si>
  <si>
    <t>B</t>
  </si>
  <si>
    <t>Húsos levesek</t>
  </si>
  <si>
    <t>Tárkonyos pulykaraguleves</t>
  </si>
  <si>
    <t>Házi libaleves (mellével) lúdgége tésztával</t>
  </si>
  <si>
    <t>Tyúkhúsleves</t>
  </si>
  <si>
    <t>C</t>
  </si>
  <si>
    <t>Kedvencek</t>
  </si>
  <si>
    <t>Tejfölös sertéspaprikás, galuska</t>
  </si>
  <si>
    <t>Bolognai spagetti, reszelt sajt</t>
  </si>
  <si>
    <t>Hortobágyi húsos palacsinta</t>
  </si>
  <si>
    <t>D</t>
  </si>
  <si>
    <t>Hidegkonyhai készitmények</t>
  </si>
  <si>
    <t>Dupla casino tojás franciasalátával *</t>
  </si>
  <si>
    <t>Orosz hússaláta (majonéz, sertéshús, burgonya, tojás, uborka, alma)</t>
  </si>
  <si>
    <t>Majonézes burgonya, csabai töltött karaj</t>
  </si>
  <si>
    <t>E</t>
  </si>
  <si>
    <t>Főzelékek és zöldséges ételek</t>
  </si>
  <si>
    <t>Majorannás burgonyafőzelék</t>
  </si>
  <si>
    <t>Sóskafőzelék, főtt burgonya</t>
  </si>
  <si>
    <t xml:space="preserve">1. Csirkemelles rakott karfiol, sajtmártással </t>
  </si>
  <si>
    <t>1. Párolt rizs, tartármártás *</t>
  </si>
  <si>
    <t xml:space="preserve">1. Főtt tojás * </t>
  </si>
  <si>
    <t>2. Főtt marha</t>
  </si>
  <si>
    <t>F</t>
  </si>
  <si>
    <t>Főzelékek</t>
  </si>
  <si>
    <t>Tejfölös zöldbabfőzelék</t>
  </si>
  <si>
    <t>Tökfőzelék</t>
  </si>
  <si>
    <t>Sárgaborsó-főzelék</t>
  </si>
  <si>
    <t>1. Vagdalt</t>
  </si>
  <si>
    <t>1. Sertéspörkölt</t>
  </si>
  <si>
    <t>2. Sertéspörkölt</t>
  </si>
  <si>
    <t>2. Vagdalt</t>
  </si>
  <si>
    <t>G</t>
  </si>
  <si>
    <t>Tészták</t>
  </si>
  <si>
    <t>Tejberizs málnaöntettel *</t>
  </si>
  <si>
    <t>Vargabéles *</t>
  </si>
  <si>
    <t xml:space="preserve">Farsangi guba (mákos guba baracklekvárral és édes habbal összesütve) * </t>
  </si>
  <si>
    <t>H1</t>
  </si>
  <si>
    <t>Húsos tészták</t>
  </si>
  <si>
    <t>Carbonare makaróni csőben sütve (tejszín, sonka, császárszalonna, sajt)</t>
  </si>
  <si>
    <t>Tejszínes csirkemellcsíkok spagetti, reszelt sajt</t>
  </si>
  <si>
    <t>Baconos, marhahúsos rakott tészta sajttal és paradicsomkarikákkal sütve</t>
  </si>
  <si>
    <t>H2</t>
  </si>
  <si>
    <t>Olasz tészták
(erdeti olasz tésztából, olasz recept alapján)</t>
  </si>
  <si>
    <t>Kecskesajtos, csirkemelles, laskagombás tagliatelle</t>
  </si>
  <si>
    <t>Piedone spagetti (paradicsomos ragu sonkával, kolbásszal, babbal, hagymával, kukoricával, reszelt sajt)</t>
  </si>
  <si>
    <t>Penne ai Quattro Formaggi di Pollo (Olasz penne tészta csirkemellel, tejszínes négysajtmártással)</t>
  </si>
  <si>
    <t>I</t>
  </si>
  <si>
    <t>Főétel</t>
  </si>
  <si>
    <t>Tejfölös, házi rakott burgonya</t>
  </si>
  <si>
    <t xml:space="preserve">Székelykáposzta </t>
  </si>
  <si>
    <t xml:space="preserve">Pincepörkölt (marha- és sertéscombból, fűszeres, szaftos burgonyával) </t>
  </si>
  <si>
    <t>J</t>
  </si>
  <si>
    <t>Csirke brassói aprópecsenye reszelt sajttal</t>
  </si>
  <si>
    <t xml:space="preserve">Mexikói chilis bab (vörösbab, fehérbab, kukorica) </t>
  </si>
  <si>
    <t>K</t>
  </si>
  <si>
    <t>Hentestokány (sertéshús, szalonnás, sonkás, uborkás raguval)</t>
  </si>
  <si>
    <t>Sült oldalas</t>
  </si>
  <si>
    <t>Vörösboros, gombás marhapörkölt</t>
  </si>
  <si>
    <t>1. Galuska</t>
  </si>
  <si>
    <t>1. Hagymás tört burgonya</t>
  </si>
  <si>
    <t>1. Tarhonya</t>
  </si>
  <si>
    <t>2. Tarhonya</t>
  </si>
  <si>
    <t>2. Párolt káposzta, tört burgonya</t>
  </si>
  <si>
    <t>2. Vajas galuska</t>
  </si>
  <si>
    <t>L</t>
  </si>
  <si>
    <t>Rántott sajt diós bundában</t>
  </si>
  <si>
    <t>Rántott pulykamell</t>
  </si>
  <si>
    <t>Sokmagvas rántott csirkemell (szezámmag, napraforgómag, mandula, tökmag)</t>
  </si>
  <si>
    <t>1. Vajas burgonya</t>
  </si>
  <si>
    <t>1. Zöldséges jázmin rizs</t>
  </si>
  <si>
    <t>2. Párolt rizs, áfonyaszósz *</t>
  </si>
  <si>
    <t>2. Kukoricás jázmin rizs</t>
  </si>
  <si>
    <t>2. Francia burgonyapüré</t>
  </si>
  <si>
    <t>M</t>
  </si>
  <si>
    <t>Csirkepaprikás (csirkecombból)</t>
  </si>
  <si>
    <t>Grillezett csirkemell tárkonyos tejföllel</t>
  </si>
  <si>
    <t>Lacipecsenye</t>
  </si>
  <si>
    <t>1. Country burgonya</t>
  </si>
  <si>
    <t>1. Burgonyapüré</t>
  </si>
  <si>
    <t>2. Csavart csőtészta</t>
  </si>
  <si>
    <t>2. Jázmin rizs</t>
  </si>
  <si>
    <t>2. Tört burgonya, párolt káposzta</t>
  </si>
  <si>
    <t>N</t>
  </si>
  <si>
    <t>Kijevi pulykamell, petrezselymes burgonya</t>
  </si>
  <si>
    <t>Füstölt tarjával, sajttal töltött rántott sertésborda, vajas-petrezselymes burgonya</t>
  </si>
  <si>
    <t>Milánói sertésszelet</t>
  </si>
  <si>
    <t>O</t>
  </si>
  <si>
    <t>Ínyencségek 
Laci bácsitól</t>
  </si>
  <si>
    <t>Tavaszias csirkemell (zöldségekkel, sajttal kemencében sütve)</t>
  </si>
  <si>
    <t>Csülkös sertéspörkölt</t>
  </si>
  <si>
    <t>Rablóhús (nyárson sült pulykamell, kolbász, szalonna, lilahagyma és paprika reszelt sajttal szórva)</t>
  </si>
  <si>
    <t xml:space="preserve">1. Rizi-bizi </t>
  </si>
  <si>
    <t>1. Jázmin rizs, tzatziki</t>
  </si>
  <si>
    <t>2. Baconos, tepsis burgonya</t>
  </si>
  <si>
    <t>2. Galuska</t>
  </si>
  <si>
    <t>2. Country burgonya, csípős barbecue szósz</t>
  </si>
  <si>
    <t>O3</t>
  </si>
  <si>
    <t>Prémium ételek</t>
  </si>
  <si>
    <t>Sertésszűz parmezános morzsával, kéksajtos demi-glace mártással, rakott burgonyával</t>
  </si>
  <si>
    <t>Szarvashúsos palacsinta vargányapaprikással</t>
  </si>
  <si>
    <t>Libacombszeletek lyoni módra, narancsos párolt káposzta, burgonyapüré</t>
  </si>
  <si>
    <t>PN</t>
  </si>
  <si>
    <t>Erőleves cérnametélttel, Majorannás burgonyafőzelék, roston csirkemellcsíkok</t>
  </si>
  <si>
    <t xml:space="preserve">Lencseleves, Eszterházy pulykatokány, jázmin rizs </t>
  </si>
  <si>
    <t>Olasz paradicsomleves, Tejszínes csirkemellcsíkok, spagetti, reszelt Sajt</t>
  </si>
  <si>
    <t>P</t>
  </si>
  <si>
    <t xml:space="preserve">Hideg őszibarackos meggyleves
Szerb rizseshús  
</t>
  </si>
  <si>
    <t>info@teletal.hu</t>
  </si>
  <si>
    <t>Q</t>
  </si>
  <si>
    <t>Lencseleves,  Vargabéles</t>
  </si>
  <si>
    <t>Zöldségleves masnitésztával, Székelykáposzta</t>
  </si>
  <si>
    <t>Fahéjas, barackos szilvaleves, Húsos, juhtúrós rakott karfiol sajttal sütve</t>
  </si>
  <si>
    <t>R</t>
  </si>
  <si>
    <t>Brokkolikrémleves, Csirkemellcsíkok csípős morzsás bundában, jázmin rizs, Prémium citromszelet</t>
  </si>
  <si>
    <t>Zöldségleves masnitésztával, Bolognai spagetti, reszelt sajt, Fatörzs</t>
  </si>
  <si>
    <t>Tyúkhúsleves, Vörösboros, gombás marhapörkölt, tarhonya, Köményes káposztasaláta, édesítőszerekkel</t>
  </si>
  <si>
    <t>S</t>
  </si>
  <si>
    <t>Desszert</t>
  </si>
  <si>
    <t>Feketeerdő galuska (csokis piskótás somlói, rumos meggyel)</t>
  </si>
  <si>
    <t>Rizsfelfújt</t>
  </si>
  <si>
    <t>Citromos-diós palacsinta bodzás baracklekvárral</t>
  </si>
  <si>
    <t>T</t>
  </si>
  <si>
    <t>Sütemények</t>
  </si>
  <si>
    <t xml:space="preserve">Rigó szelet </t>
  </si>
  <si>
    <t>Prémium citromszelet</t>
  </si>
  <si>
    <t>Dobszelet</t>
  </si>
  <si>
    <t>U</t>
  </si>
  <si>
    <t>Marcipános-mandulás szelet</t>
  </si>
  <si>
    <t>Fatörzs</t>
  </si>
  <si>
    <t>Csokoládés tejkrém szelet</t>
  </si>
  <si>
    <t>V</t>
  </si>
  <si>
    <t>Savanyúság</t>
  </si>
  <si>
    <t>Csemege uborka, édesítőszerekkel</t>
  </si>
  <si>
    <t>Almapaprika, édesítőszerekkel</t>
  </si>
  <si>
    <t>Uborkasaláta</t>
  </si>
  <si>
    <t>W</t>
  </si>
  <si>
    <t>Céklasaláta</t>
  </si>
  <si>
    <t>Tavaszi vegyes vágott, édesítőszerekkel</t>
  </si>
  <si>
    <t>Köményes káposztasaláta, édesítőszerekkel</t>
  </si>
  <si>
    <t>X</t>
  </si>
  <si>
    <t>Kenyér</t>
  </si>
  <si>
    <t>Kenyércipó</t>
  </si>
  <si>
    <t>SU1</t>
  </si>
  <si>
    <t>Erőleves cérnametélttel, Tejberizs</t>
  </si>
  <si>
    <t xml:space="preserve">Zöldségleves masnitésztával, Bolognai spagetti, reszelt sajt  </t>
  </si>
  <si>
    <t>Tyúkhúsleves, Sertéspörkölt, vajas galuska</t>
  </si>
  <si>
    <t>SU2</t>
  </si>
  <si>
    <t>Rántott camembert falatkák, párolt rizs, áfonyaöntet, Gyümölcstál</t>
  </si>
  <si>
    <t>ZR1</t>
  </si>
  <si>
    <t>Leves</t>
  </si>
  <si>
    <t>ZR2</t>
  </si>
  <si>
    <t>ZR3</t>
  </si>
  <si>
    <t>ZR4</t>
  </si>
  <si>
    <t>ZR5</t>
  </si>
  <si>
    <t>ZR6</t>
  </si>
  <si>
    <t>ZR7</t>
  </si>
  <si>
    <t>ZR8</t>
  </si>
  <si>
    <t>Z1</t>
  </si>
  <si>
    <t>Balázsfitness</t>
  </si>
  <si>
    <t xml:space="preserve">Roston pulykamell, ezersziget öntet, vegyes zöldség fűszeres vajban párolva </t>
  </si>
  <si>
    <t xml:space="preserve">Grillezett csirkemellcsíkok, párolt gyümölcs </t>
  </si>
  <si>
    <t>Z2</t>
  </si>
  <si>
    <t>Balázsfit       (csökkentett mennyiség:  max. 30 dkg)</t>
  </si>
  <si>
    <t xml:space="preserve">Extra fejes saláta (fejes saláta, jégsaláta, uborka, sonka, tojás, reszelt sajt, tartáros öntet) </t>
  </si>
  <si>
    <t xml:space="preserve">Mátrai saláta (csirkemellcsíkok, jégsaláta, paradicsom, sárgarépa, reszelt sajt, tartármártás) </t>
  </si>
  <si>
    <t xml:space="preserve">Cézár-saláta (jégsaláta, csirkehús, paradicsom, uborka, olívaolajos öntettel, tartármártás, reszelt sajttal, pirított kenyérkocka) </t>
  </si>
  <si>
    <t>www.teletal.hu</t>
  </si>
  <si>
    <t>Z3</t>
  </si>
  <si>
    <t>Reformrizottó (barnarizzsel, sonkával zöldségekkel) [F]</t>
  </si>
  <si>
    <t xml:space="preserve">Pirított csirkemellcsíkok fokhagymás, zöldséges burgonya körettel </t>
  </si>
  <si>
    <t xml:space="preserve">Húsos, juhtúrós rakott karfiol sajttal sütve </t>
  </si>
  <si>
    <t>Z4</t>
  </si>
  <si>
    <t xml:space="preserve">Eszterházy pulykatokány (mustáros, tejfölös, sárgarépás, fehérrépás ragu), jázmin rizs </t>
  </si>
  <si>
    <t xml:space="preserve">Gyros csirkemellcsíkok, görögsaláta (paradicsom, uborka, lilahagyma, olíva), tzatziki </t>
  </si>
  <si>
    <t>Z5</t>
  </si>
  <si>
    <t>Erőleves cérnametélttel,  Fokhagymás tejben pácolt pulykamell szeletek, karottás rizs, fűszeres tejföl  [F]</t>
  </si>
  <si>
    <t xml:space="preserve">Tárkonyos pulykaraguleves, Sóskafőzelék, főtt burgonya, főtt tojás </t>
  </si>
  <si>
    <t xml:space="preserve">Erdei gyümölcsleves, Cézár-saláta </t>
  </si>
  <si>
    <t>Z6</t>
  </si>
  <si>
    <t>Cukorbetegek részére</t>
  </si>
  <si>
    <t xml:space="preserve">Szezámos töltött csirkecomb párolt szilvával, édesítőszerekkel </t>
  </si>
  <si>
    <t xml:space="preserve">Zsályás, tejszínes halszelet, zöldséges burgonyapüré </t>
  </si>
  <si>
    <t>Z7</t>
  </si>
  <si>
    <t>Vegetáriánus</t>
  </si>
  <si>
    <t>Zöldséges rizsfasírt karottás burgonyával és paradicsommártással</t>
  </si>
  <si>
    <t xml:space="preserve">Kapros-túrós-sajtos krokett, vegyes zöldség raguval * </t>
  </si>
  <si>
    <t>Rántott sajtgolyók, párolt rizs, áfonyaöntet *</t>
  </si>
  <si>
    <t>Z8</t>
  </si>
  <si>
    <t>Kismama ételek</t>
  </si>
  <si>
    <t xml:space="preserve">Sajtos bundában sült pulykamell szeletek, zöldséges burgonyapüré </t>
  </si>
  <si>
    <t xml:space="preserve">Grill csirkemell sült paprikás, cukkinis vadrizzsel </t>
  </si>
  <si>
    <t xml:space="preserve">Sült harcsa szeletek, tzatziki, jázmin rizs </t>
  </si>
  <si>
    <t>Z9</t>
  </si>
  <si>
    <t>Tiszta Szívvel</t>
  </si>
  <si>
    <t xml:space="preserve">Mozzarellával, paradicsommal kemencében sült csirkemell, zöldséges rizs </t>
  </si>
  <si>
    <t xml:space="preserve">Sült csirkemell, vajas-bazsalikomos párolt zöldségekkel </t>
  </si>
  <si>
    <t xml:space="preserve">Szeletben párolt citromos csirkemell, almás barnarizs </t>
  </si>
  <si>
    <t xml:space="preserve">Barackos csirkemell csíkok, diós jázmin rizs </t>
  </si>
  <si>
    <t>Z10</t>
  </si>
  <si>
    <t>Dia desszert</t>
  </si>
  <si>
    <t xml:space="preserve">Madártej, édesítőszerekkel </t>
  </si>
  <si>
    <t xml:space="preserve">Somlói kocka, édesítőszerekkel </t>
  </si>
  <si>
    <t xml:space="preserve">Almás rétes, édesítőszerekkel </t>
  </si>
  <si>
    <t>ZX</t>
  </si>
  <si>
    <t>Búzacsírás teljes kiőrlésű cipó</t>
  </si>
  <si>
    <t>05.26. Szombat</t>
  </si>
  <si>
    <t>05.27. Vasárnap</t>
  </si>
  <si>
    <t>Z11</t>
  </si>
  <si>
    <t>Ebéd</t>
  </si>
  <si>
    <t>Csirkemell sonkával, sajttal kemencében sütve, fűszervajas-parmezános párolt zöldségek</t>
  </si>
  <si>
    <t>Roston pulykamell, ezersziget öntet, vegyes zöldség fűszeres vajban párolva</t>
  </si>
  <si>
    <t>Gyros csirkemellcsíkok, görögsaláta (paradicsom, uborka, lilahagyma, olíva), tzatziki</t>
  </si>
  <si>
    <t>Húsos, juhtúrós rakott karfiol sajttal sütve</t>
  </si>
  <si>
    <t>Barackos csirkemell csíkok, diós jázmin rizs</t>
  </si>
  <si>
    <t>Uzsonna</t>
  </si>
  <si>
    <t>Roston sült sovány csirkemellcsíkok, tojásos franciasaláta, édesítőszerekkel</t>
  </si>
  <si>
    <t>Csabai töltött karaj tojásfehérje karikákkal, paprikával</t>
  </si>
  <si>
    <t>Baconbe tekert roppanós virsli mustárral, édesítőszerekkel, kígyóuborka karikákkal</t>
  </si>
  <si>
    <t>Indiai zöldségpástétom puffasztott rizsszelettel</t>
  </si>
  <si>
    <t>Pikáns sonkás-tejfölös melegszendvicskrém (enyhén csípős), édesítőszerekkel, puffasztott rizsszelettel</t>
  </si>
  <si>
    <t>Paprikás szalámi margarinnal puffasztott rizsszelettel</t>
  </si>
  <si>
    <t>Vacsora</t>
  </si>
  <si>
    <t>Camembert sajt almával mogyorószórattal</t>
  </si>
  <si>
    <t>Tárkonyos cottage cheese sonkával</t>
  </si>
  <si>
    <t>Zöldséges cottage cheese</t>
  </si>
  <si>
    <t>Grillezett gombafejek kecskesajttal</t>
  </si>
  <si>
    <t>Baconos cottage cheese</t>
  </si>
  <si>
    <t>Négyhagymás cottage cheese</t>
  </si>
  <si>
    <t>Cseresznyés, almás joghurt, édesítőszerekkel, aszalt vörösáfonyával</t>
  </si>
  <si>
    <t>Bounty puding, édesítőszerekkel</t>
  </si>
  <si>
    <t>Fahéjas almapüré mazsolával, édesítőszerekkel</t>
  </si>
  <si>
    <t>Édes-diós kefír, édesítőszerekkel</t>
  </si>
  <si>
    <t>Sárgabarackos joghurt, édesítőszerekkel, aszalt sárgabarackkal</t>
  </si>
  <si>
    <t>Mézes joghurt, édesítőszerekkel, pirított mandulával</t>
  </si>
  <si>
    <t>TVE1</t>
  </si>
  <si>
    <t>A TVE sorok kínálatát a vega és vegán életmód követői egyaránt fogyaszthatják.</t>
  </si>
  <si>
    <t>TV2</t>
  </si>
  <si>
    <t>TV3</t>
  </si>
  <si>
    <t>TV4</t>
  </si>
  <si>
    <t>TVE5</t>
  </si>
  <si>
    <t>TVE6</t>
  </si>
  <si>
    <t>CC1</t>
  </si>
  <si>
    <t>Coca-Cola 0,33 l</t>
  </si>
  <si>
    <t>CC2</t>
  </si>
  <si>
    <t>Fanta narancs 0,33 l</t>
  </si>
  <si>
    <t>CC3</t>
  </si>
  <si>
    <t>Coca-Cola light, édesítőszerekkel 0,33 l</t>
  </si>
  <si>
    <t>CC4</t>
  </si>
  <si>
    <t>Coca-Cola zero, édesítőszerekkel 0,33 l</t>
  </si>
  <si>
    <t>CC5</t>
  </si>
  <si>
    <t>Cappy narancs 100% 0,33 l</t>
  </si>
  <si>
    <t>CC6</t>
  </si>
  <si>
    <t>Nestea citrom, cukorral és édesítőszerekkel 0,5 l</t>
  </si>
  <si>
    <t>CC7</t>
  </si>
  <si>
    <t>Nestea őszibarack, cukorral és édesítőszerekkel 0,5 l</t>
  </si>
  <si>
    <t>Megrendelőlap</t>
  </si>
  <si>
    <t>Hétfő</t>
  </si>
  <si>
    <t>Kedd</t>
  </si>
  <si>
    <t>Szerda</t>
  </si>
  <si>
    <t>Csütörtök</t>
  </si>
  <si>
    <t>Péntek</t>
  </si>
  <si>
    <t>Szombat</t>
  </si>
  <si>
    <t>Vasárnap</t>
  </si>
  <si>
    <t>E1</t>
  </si>
  <si>
    <t>E2</t>
  </si>
  <si>
    <t>F1</t>
  </si>
  <si>
    <t>F2</t>
  </si>
  <si>
    <t>Olasz tészták</t>
  </si>
  <si>
    <t>K1</t>
  </si>
  <si>
    <t>K2</t>
  </si>
  <si>
    <t>L1</t>
  </si>
  <si>
    <t>L2</t>
  </si>
  <si>
    <t>M1</t>
  </si>
  <si>
    <t>M2</t>
  </si>
  <si>
    <t>O1</t>
  </si>
  <si>
    <t>Ínyencségek Laci bácsitól</t>
  </si>
  <si>
    <t>O2</t>
  </si>
  <si>
    <t>Nyugdíjas menü</t>
  </si>
  <si>
    <t>Menü</t>
  </si>
  <si>
    <t xml:space="preserve">Menü </t>
  </si>
  <si>
    <t>Extra menü</t>
  </si>
  <si>
    <t>Sulidő 1</t>
  </si>
  <si>
    <t>Sulidő 2</t>
  </si>
  <si>
    <t>P1</t>
  </si>
  <si>
    <t>P2</t>
  </si>
  <si>
    <t>P3</t>
  </si>
  <si>
    <t>P4</t>
  </si>
  <si>
    <t>P5</t>
  </si>
  <si>
    <t>P6</t>
  </si>
  <si>
    <t>P7</t>
  </si>
  <si>
    <t>Dessert</t>
  </si>
  <si>
    <t>P8</t>
  </si>
  <si>
    <t>Balázsfit</t>
  </si>
  <si>
    <t>Office menü</t>
  </si>
  <si>
    <t>Dia Desszert</t>
  </si>
  <si>
    <t>SPEED menü</t>
  </si>
  <si>
    <t>Leves (Vegán)</t>
  </si>
  <si>
    <t>Vega</t>
  </si>
  <si>
    <t>Vegán</t>
  </si>
  <si>
    <t>Név:</t>
  </si>
  <si>
    <t>Szállítási cím:</t>
  </si>
  <si>
    <t>Számlázási cím:</t>
  </si>
  <si>
    <t>Telefon:</t>
  </si>
  <si>
    <t>Mobiltelefon:</t>
  </si>
  <si>
    <t>Összeg:</t>
  </si>
  <si>
    <t>Kontakt</t>
  </si>
  <si>
    <t>Faxközpont:</t>
  </si>
  <si>
    <t>06 27 54-27-54</t>
  </si>
  <si>
    <t>Tel / Fax:</t>
  </si>
  <si>
    <t>06 1 460-3663</t>
  </si>
  <si>
    <t>Telenor:</t>
  </si>
  <si>
    <t>06 20 460-3663</t>
  </si>
  <si>
    <t>T-Mobile:</t>
  </si>
  <si>
    <t>06 30 460-3663</t>
  </si>
  <si>
    <t>Vodafone:</t>
  </si>
  <si>
    <t>06 70 460-3663</t>
  </si>
  <si>
    <t>Pn</t>
  </si>
  <si>
    <t>TV5</t>
  </si>
  <si>
    <t>TV6</t>
  </si>
  <si>
    <t>Pizzás rúd</t>
  </si>
  <si>
    <t>Csokis croissant</t>
  </si>
  <si>
    <t>Magyaros gombaleves *</t>
  </si>
  <si>
    <t>Bableves füstölt tarjával</t>
  </si>
  <si>
    <t xml:space="preserve">Tarhonyáshús </t>
  </si>
  <si>
    <t xml:space="preserve">1. Csirkepörkölt  [F] </t>
  </si>
  <si>
    <t>Zöldborsófőzelék</t>
  </si>
  <si>
    <t>1. Csirkepörkölt</t>
  </si>
  <si>
    <t>2. Kis bécsi szelet</t>
  </si>
  <si>
    <t>Csirkemell csíkok csípős morzsás bundában, jázmin rizs [F]</t>
  </si>
  <si>
    <t>Húsos, rakott kelkáposzta</t>
  </si>
  <si>
    <t>Farmer csirkemell (baconszalonna, r. sajt)</t>
  </si>
  <si>
    <t>1. Vegyes köret</t>
  </si>
  <si>
    <t>2. Country burgonya</t>
  </si>
  <si>
    <t>Fokhagymás tejben pácolt harcsaszeletek rántva, fűszeres bundában</t>
  </si>
  <si>
    <t>Jázmin rizs, tartármártás</t>
  </si>
  <si>
    <t>2. Kukoricás rizs, tzatziki</t>
  </si>
  <si>
    <t>Zöldfűszeres mascarponéval töltött csirkemell mandulás corn flakes bundában, ananászos jázmin rizzsel</t>
  </si>
  <si>
    <t>Magyaros gombaleves, Majorannás burgonyafőzelék, vagdalt</t>
  </si>
  <si>
    <t xml:space="preserve">Magyaros gombaleves, Farmer csirkemell, vegyes köret, Csokis mignon </t>
  </si>
  <si>
    <t>Túrós palacsinta vaníliaöntettel</t>
  </si>
  <si>
    <t>Csokis mignon</t>
  </si>
  <si>
    <t>Paprikás uborkasaláta (enyhén csípős)</t>
  </si>
  <si>
    <t>Tarhonyáshús, Csokipuding</t>
  </si>
  <si>
    <t>Rakott kelbimbó csirkemellel</t>
  </si>
  <si>
    <t>Napraforgós rántott csirkemell saláta ágyon (jégsaláta, kukorica, kígyóuborka, sárgarépa, olívaolaj)</t>
  </si>
  <si>
    <t>Fűszeres, gombás kölesrizottó</t>
  </si>
  <si>
    <t>Magyaros zöldborsóleves, édesítőszerekkel *</t>
  </si>
  <si>
    <t>Csirkemelles, vargányás szélesmetélt parmezánmártásban</t>
  </si>
  <si>
    <t>Zöldbabfőzelék, sertéspörkölt, édesítőszerekkel</t>
  </si>
  <si>
    <t>Grillezett csirkemell szeletek, tzatziki salátával, édesítőszerekkel</t>
  </si>
  <si>
    <t>Harcsapaprikás, édesítőszerekkel, túrós csusza</t>
  </si>
  <si>
    <t>Hátszín csíkok stroganoff módra, spagetti</t>
  </si>
  <si>
    <t>Zöldbabfőzelék, sertéspörkölt, édesítőszerekkel, Brownie, édesítőszerrel</t>
  </si>
  <si>
    <t>Brownie, édesítőszerrel</t>
  </si>
  <si>
    <t>Kukorica-krémleves (rizstejszín, snidling)</t>
  </si>
  <si>
    <t>Sajtos rakott zöldségek spárgával,  csőben sütve</t>
  </si>
  <si>
    <t>Sült zöldségek mozzarellával, fűszeres joghurtban, baszmati rizzsel</t>
  </si>
  <si>
    <t>Gnocchi tejszínes paprikakockás (piros) mártásban, parmezánnal</t>
  </si>
  <si>
    <t>Zöldség curry vajbabbal (HOT)</t>
  </si>
  <si>
    <t>Zöldborsós szejtánragu bulgurral</t>
  </si>
  <si>
    <t>Déligyümölcs leves (ananász, papaya, mango, banán) *</t>
  </si>
  <si>
    <t>Tormás sonkatekercs, tojássaláta</t>
  </si>
  <si>
    <t>Juhtúrós sztrapacska szalonnapörccel</t>
  </si>
  <si>
    <t>Szerb rizseshús (lecsós sertésragu rizzsel összeforgatva, sült paprikakockákkal)  [F]</t>
  </si>
  <si>
    <t>Lencseleves, Sárgaborsó-főzelék, sertéspörkölt</t>
  </si>
  <si>
    <t>Tárkonyos pulykaraguleves, Fini mini rántott párizsi, párolt rizs, Narancs</t>
  </si>
  <si>
    <t>Sárgaborsó-főzelék, vagdalt, Marcipános-mandulás szelet, Narancs</t>
  </si>
  <si>
    <t>Tejszínes mangóleves, édesítőszerekkel *</t>
  </si>
  <si>
    <t>Káposztás rakott tészta, édesítőszerekkel *</t>
  </si>
  <si>
    <t>Pulykapörkölt, édesítőszerekkel, szarvacska tészta</t>
  </si>
  <si>
    <t>Rántott sajt, vegyes köret, áfonyaszósz, édesítőszerekkel *</t>
  </si>
  <si>
    <t>Székelykáposzta (sertés combból), édesítőszerekkel</t>
  </si>
  <si>
    <t>Kijevi rántott sertésborda (fűszeres sajttal töltve), hagymás párolt káposzta</t>
  </si>
  <si>
    <t>Tejszínes mangóleves, édesítőszerekkel, Pulykapörkölt, édesítőszerekkel, szarvacska tészta</t>
  </si>
  <si>
    <t>Répatorta citromos krémmel, édesítőszerekkel</t>
  </si>
  <si>
    <t>Csirkemell sonkával, sajttal kemencében sütve, fűszervajas-parmezános párolt zöldségek [F]</t>
  </si>
  <si>
    <t>Fokhagymás sült pulykacomb, pikáns párolt lilakáposzta alma cikkekkel, édesítőszerekkel</t>
  </si>
  <si>
    <t>Fehér gyöngybableves zöldségekkel és hajdinával</t>
  </si>
  <si>
    <t>Kölesfasírtok párolt cukkinivel, fetasajtos mártással</t>
  </si>
  <si>
    <t>Burgonya-karfiol corma, kókusztejes baszmati rizzsel</t>
  </si>
  <si>
    <t>Penne tészta (teljes kiőrlésű) spárgával, zöldségekkel, mozzarellával</t>
  </si>
  <si>
    <t>Céklás quinoa kapribogyóval</t>
  </si>
  <si>
    <t>Kukoricás spagetti paradicsomos, brokkolis, olívás raguval, vegán parmezánnal</t>
  </si>
  <si>
    <t>2. Grillezett csirkemell</t>
  </si>
  <si>
    <t>Krumplis tészta *</t>
  </si>
  <si>
    <t xml:space="preserve">Csirkemellcsíkok bazsalikomos görög joghurtmártásban, sült paprikával, parmezánnal, olasz penne tésztán </t>
  </si>
  <si>
    <t>Vadas pulykatokány</t>
  </si>
  <si>
    <t>1. Kagylótészta</t>
  </si>
  <si>
    <t>2. Zsemlegombóc</t>
  </si>
  <si>
    <t>Bécsi szelet</t>
  </si>
  <si>
    <t>1. Petrezselymes burgonya</t>
  </si>
  <si>
    <t xml:space="preserve">2. Rizi-bizi </t>
  </si>
  <si>
    <t>Sajtkéregben ropogósra sült sertésborda, rizi-bizi</t>
  </si>
  <si>
    <t>Mézeskrémes</t>
  </si>
  <si>
    <t>Csalamádé</t>
  </si>
  <si>
    <t>Tejszínes, tárkonyos csirkeraguleves</t>
  </si>
  <si>
    <t>Paradicsomos, tonhalas penne tészta olaszos fűszerezéssel, reszelt sajttal</t>
  </si>
  <si>
    <t>Olaszos rakott karfiol (sonkás, sajtos, baconos, bazsalikomos), paradicsomkarikákkal összesütve</t>
  </si>
  <si>
    <t>Eszterházy marharaguval töltött palacsinta, édesítőszerekkel, tejföllel locsolva</t>
  </si>
  <si>
    <t>Roston sült pulykamell, fahéjas, tejszínes almamártás, édesítőszerekkel, jázmin rizs</t>
  </si>
  <si>
    <t>Gyros fűszerezésű roston sült csirkemell, görög parasztsaláta</t>
  </si>
  <si>
    <t>Tejszínes, tárkonyos csirkeraguleves, Paradicsomos, tonhalas penne tészta olaszos fűszerezéssel, reszelt sajttal
Paleo paradicsomos húsgombóc, édesítőszerekkel</t>
  </si>
  <si>
    <t>Tejszínes, tárkonyos csirkeraguleves, Paradicsomos, tonhalas penne tészta olaszos fűszerezéssel, reszelt sajttal</t>
  </si>
  <si>
    <t>Jércés lasagne mozzarellával</t>
  </si>
  <si>
    <t>Háromhagymás cukkínileves zabkrémmel</t>
  </si>
  <si>
    <t>Rizottó gombával, spárgával, medvehagymával, parmezánnal</t>
  </si>
  <si>
    <t>Vörös lencse curry, zöld masalás rizzsel  (HOT)</t>
  </si>
  <si>
    <t>Tagliatelle verdi erdeigomba-mártással, füstölt sajttal</t>
  </si>
  <si>
    <t xml:space="preserve">Sült zöldségek, petrezselymes burgonyával </t>
  </si>
  <si>
    <t>Földimogyorós barna rizs zöldségekkel, pácolt füstölt tofuval</t>
  </si>
  <si>
    <t>Vöröslencsefőzelék</t>
  </si>
  <si>
    <t>1. Grillezett csirkemellfalatok</t>
  </si>
  <si>
    <t>2. Stefánia vagdalt</t>
  </si>
  <si>
    <t>Lebbencsleves, Vöröslencsefőzelék, grillezett csirkemell falatok</t>
  </si>
  <si>
    <t xml:space="preserve">Fahéjas, barackos szilvaleves, Vöröslencsefőzelék, grillezett csirkemell falatok  </t>
  </si>
  <si>
    <t>Rántott csirke nuggets, burgonyapüré, Csokoládés tejkrém szelet</t>
  </si>
  <si>
    <t>Csontleves finommetélttel</t>
  </si>
  <si>
    <t>Túrós tészta pirított baconnel</t>
  </si>
  <si>
    <t>Tejszínes brokkolifőzelék, édesítőszerekkel, natúr csirkemell</t>
  </si>
  <si>
    <t>Rántott sertésmáj, burgonyapüré</t>
  </si>
  <si>
    <t>Szerb rizseshús, édesítőszerekkel</t>
  </si>
  <si>
    <t>Pulykamell szeletek  fűszeres, baconos raguval, lyoni hagymával, jázmin rizs</t>
  </si>
  <si>
    <t>Csontleves finommetélttel, Szerb rizseshús, édesítőszerekkel</t>
  </si>
  <si>
    <t>Kókuszgolyó, édesítőszerrel</t>
  </si>
  <si>
    <t>Csirkemellropogós, joghurtos paradicsommártás (bazsalikomos ízesítésű), mediterrán saláta (jégsaláta, paradicsom, uborka, paprika, lilahagyma)</t>
  </si>
  <si>
    <t>Házi csirke nugget's, pünkösdi saláta (jégsaláta, uborka, alma, pritaminpaprika, sajt snidling), zöldfűszeres joghurtmártás</t>
  </si>
  <si>
    <t>Csirkemelles székelykáposzta frissföllel</t>
  </si>
  <si>
    <t>Börzsönyi gombaleves csipetkével, Csirkemelles székelykáposzta frissföllel</t>
  </si>
  <si>
    <t>Vegyes szárnyaspörkölt (pulykamell, csirkemell), majorannás, zöldséges burgonya</t>
  </si>
  <si>
    <t>Lúdláb szelet, édesítőszerekkel</t>
  </si>
  <si>
    <t>Almás zellerkrémleves (zabtejszínnel), pirított dióval</t>
  </si>
  <si>
    <t>Tejszínes, spárgás, szárított paradicsomos rigatoni füstölt sajttal</t>
  </si>
  <si>
    <t>Brokkolis édesburgonya- curry, baszmati rizzsel (HOT)</t>
  </si>
  <si>
    <t>Rikottás lasagne, olaszos paradicsommártással</t>
  </si>
  <si>
    <t>Csicseriborsó paradicsomszószban, sült zöldségekkel barna rizzsel</t>
  </si>
  <si>
    <t>Parajos zöldségek kölessel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</si>
</sst>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yyyy\-mm\-dd"/>
    <numFmt numFmtId="166" formatCode="#,##0&quot; Ft&quot;"/>
  </numFmts>
  <fonts count="7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E"/>
      <family val="2"/>
    </font>
    <font>
      <b/>
      <sz val="10"/>
      <name val="Book Antiqua"/>
      <family val="1"/>
    </font>
    <font>
      <b/>
      <sz val="11"/>
      <color indexed="9"/>
      <name val="Arial"/>
      <family val="2"/>
    </font>
    <font>
      <b/>
      <sz val="10"/>
      <color indexed="9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"/>
      <name val="Arial CE"/>
      <family val="2"/>
    </font>
    <font>
      <sz val="10"/>
      <name val="Calibri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3"/>
      <name val="Arial CE"/>
      <family val="2"/>
    </font>
    <font>
      <b/>
      <sz val="13"/>
      <name val="Arial CE"/>
      <family val="2"/>
    </font>
    <font>
      <b/>
      <i/>
      <sz val="10"/>
      <name val="Arial CE"/>
      <family val="2"/>
    </font>
    <font>
      <b/>
      <sz val="16"/>
      <name val="Arial CE"/>
      <family val="2"/>
    </font>
    <font>
      <b/>
      <i/>
      <sz val="18"/>
      <name val="Arial CE"/>
      <family val="2"/>
    </font>
    <font>
      <b/>
      <i/>
      <sz val="14"/>
      <name val="Arial CE"/>
      <family val="2"/>
    </font>
    <font>
      <b/>
      <i/>
      <sz val="16"/>
      <name val="Arial CE"/>
      <family val="2"/>
    </font>
    <font>
      <b/>
      <i/>
      <sz val="20"/>
      <name val="Arial CE"/>
      <family val="2"/>
    </font>
    <font>
      <sz val="10"/>
      <color indexed="10"/>
      <name val="Arial CE"/>
      <family val="2"/>
    </font>
    <font>
      <sz val="10"/>
      <color indexed="9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b/>
      <sz val="14"/>
      <name val="Arial CE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6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55" fillId="38" borderId="1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164" fontId="0" fillId="0" borderId="0" applyFill="0" applyBorder="0" applyAlignment="0" applyProtection="0"/>
    <xf numFmtId="0" fontId="60" fillId="41" borderId="7" applyNumberFormat="0" applyAlignment="0" applyProtection="0"/>
    <xf numFmtId="0" fontId="3" fillId="9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11" fillId="13" borderId="2" applyNumberFormat="0" applyAlignment="0" applyProtection="0"/>
    <xf numFmtId="0" fontId="0" fillId="42" borderId="12" applyNumberFormat="0" applyFont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63" fillId="49" borderId="0" applyNumberFormat="0" applyBorder="0" applyAlignment="0" applyProtection="0"/>
    <xf numFmtId="0" fontId="64" fillId="50" borderId="13" applyNumberFormat="0" applyAlignment="0" applyProtection="0"/>
    <xf numFmtId="0" fontId="12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13" fillId="5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52" borderId="15" applyNumberFormat="0" applyAlignment="0" applyProtection="0"/>
    <xf numFmtId="0" fontId="16" fillId="39" borderId="16" applyNumberFormat="0" applyAlignment="0" applyProtection="0"/>
    <xf numFmtId="0" fontId="66" fillId="0" borderId="17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7" fillId="53" borderId="0" applyNumberFormat="0" applyBorder="0" applyAlignment="0" applyProtection="0"/>
    <xf numFmtId="0" fontId="68" fillId="54" borderId="0" applyNumberFormat="0" applyBorder="0" applyAlignment="0" applyProtection="0"/>
    <xf numFmtId="0" fontId="69" fillId="50" borderId="1" applyNumberForma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horizontal="right" wrapText="1"/>
      <protection locked="0"/>
    </xf>
    <xf numFmtId="1" fontId="20" fillId="0" borderId="0" xfId="0" applyNumberFormat="1" applyFont="1" applyFill="1" applyBorder="1" applyAlignment="1" applyProtection="1">
      <alignment horizontal="right"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right"/>
    </xf>
    <xf numFmtId="1" fontId="21" fillId="0" borderId="21" xfId="0" applyNumberFormat="1" applyFont="1" applyFill="1" applyBorder="1" applyAlignment="1">
      <alignment horizontal="right"/>
    </xf>
    <xf numFmtId="1" fontId="21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23" fillId="30" borderId="22" xfId="0" applyFont="1" applyFill="1" applyBorder="1" applyAlignment="1" applyProtection="1">
      <alignment horizontal="center" vertical="center" wrapText="1"/>
      <protection locked="0"/>
    </xf>
    <xf numFmtId="0" fontId="23" fillId="30" borderId="23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right" wrapText="1"/>
    </xf>
    <xf numFmtId="1" fontId="24" fillId="0" borderId="24" xfId="0" applyNumberFormat="1" applyFont="1" applyFill="1" applyBorder="1" applyAlignment="1">
      <alignment horizontal="right" wrapText="1"/>
    </xf>
    <xf numFmtId="1" fontId="24" fillId="0" borderId="25" xfId="0" applyNumberFormat="1" applyFont="1" applyFill="1" applyBorder="1" applyAlignment="1">
      <alignment horizontal="right" wrapText="1"/>
    </xf>
    <xf numFmtId="0" fontId="23" fillId="30" borderId="26" xfId="0" applyFont="1" applyFill="1" applyBorder="1" applyAlignment="1" applyProtection="1">
      <alignment horizontal="center" vertical="center" wrapText="1"/>
      <protection locked="0"/>
    </xf>
    <xf numFmtId="0" fontId="23" fillId="55" borderId="22" xfId="0" applyFont="1" applyFill="1" applyBorder="1" applyAlignment="1" applyProtection="1">
      <alignment horizontal="center" vertical="center" wrapText="1"/>
      <protection locked="0"/>
    </xf>
    <xf numFmtId="0" fontId="23" fillId="55" borderId="27" xfId="0" applyFont="1" applyFill="1" applyBorder="1" applyAlignment="1" applyProtection="1">
      <alignment horizontal="left" vertical="center" wrapText="1"/>
      <protection locked="0"/>
    </xf>
    <xf numFmtId="0" fontId="23" fillId="55" borderId="26" xfId="0" applyFont="1" applyFill="1" applyBorder="1" applyAlignment="1" applyProtection="1">
      <alignment horizontal="center" vertical="center" wrapText="1"/>
      <protection locked="0"/>
    </xf>
    <xf numFmtId="0" fontId="23" fillId="55" borderId="23" xfId="0" applyFont="1" applyFill="1" applyBorder="1" applyAlignment="1" applyProtection="1">
      <alignment horizontal="left" vertical="center" wrapText="1"/>
      <protection locked="0"/>
    </xf>
    <xf numFmtId="0" fontId="20" fillId="0" borderId="28" xfId="0" applyFont="1" applyFill="1" applyBorder="1" applyAlignment="1" applyProtection="1">
      <alignment vertical="center" wrapText="1"/>
      <protection locked="0"/>
    </xf>
    <xf numFmtId="0" fontId="25" fillId="0" borderId="29" xfId="0" applyFont="1" applyFill="1" applyBorder="1" applyAlignment="1" applyProtection="1">
      <alignment vertical="center" wrapText="1"/>
      <protection locked="0"/>
    </xf>
    <xf numFmtId="0" fontId="23" fillId="37" borderId="26" xfId="0" applyFont="1" applyFill="1" applyBorder="1" applyAlignment="1" applyProtection="1">
      <alignment horizontal="center" vertical="center" wrapText="1"/>
      <protection locked="0"/>
    </xf>
    <xf numFmtId="0" fontId="23" fillId="37" borderId="23" xfId="0" applyFont="1" applyFill="1" applyBorder="1" applyAlignment="1" applyProtection="1">
      <alignment horizontal="left" vertical="center" wrapText="1"/>
      <protection locked="0"/>
    </xf>
    <xf numFmtId="0" fontId="23" fillId="34" borderId="26" xfId="0" applyFont="1" applyFill="1" applyBorder="1" applyAlignment="1" applyProtection="1">
      <alignment horizontal="center" vertical="center" wrapText="1"/>
      <protection locked="0"/>
    </xf>
    <xf numFmtId="0" fontId="23" fillId="34" borderId="23" xfId="0" applyFont="1" applyFill="1" applyBorder="1" applyAlignment="1" applyProtection="1">
      <alignment horizontal="left" vertical="center" wrapText="1"/>
      <protection locked="0"/>
    </xf>
    <xf numFmtId="0" fontId="23" fillId="36" borderId="30" xfId="0" applyFont="1" applyFill="1" applyBorder="1" applyAlignment="1" applyProtection="1">
      <alignment horizontal="center" vertical="center" wrapText="1"/>
      <protection locked="0"/>
    </xf>
    <xf numFmtId="0" fontId="24" fillId="0" borderId="24" xfId="0" applyFont="1" applyFill="1" applyBorder="1" applyAlignment="1">
      <alignment vertical="center" wrapText="1"/>
    </xf>
    <xf numFmtId="0" fontId="23" fillId="36" borderId="31" xfId="0" applyFont="1" applyFill="1" applyBorder="1" applyAlignment="1" applyProtection="1">
      <alignment horizontal="center" vertical="center" wrapText="1"/>
      <protection locked="0"/>
    </xf>
    <xf numFmtId="0" fontId="23" fillId="36" borderId="22" xfId="0" applyFont="1" applyFill="1" applyBorder="1" applyAlignment="1" applyProtection="1">
      <alignment horizontal="center" vertical="center" wrapText="1"/>
      <protection locked="0"/>
    </xf>
    <xf numFmtId="0" fontId="23" fillId="36" borderId="32" xfId="0" applyFont="1" applyFill="1" applyBorder="1" applyAlignment="1" applyProtection="1">
      <alignment horizontal="left" vertical="center" wrapText="1"/>
      <protection locked="0"/>
    </xf>
    <xf numFmtId="0" fontId="23" fillId="36" borderId="0" xfId="0" applyFont="1" applyFill="1" applyBorder="1" applyAlignment="1" applyProtection="1">
      <alignment horizontal="left" vertical="center" wrapText="1"/>
      <protection locked="0"/>
    </xf>
    <xf numFmtId="0" fontId="23" fillId="36" borderId="27" xfId="0" applyFont="1" applyFill="1" applyBorder="1" applyAlignment="1" applyProtection="1">
      <alignment horizontal="left" vertical="center" wrapText="1"/>
      <protection locked="0"/>
    </xf>
    <xf numFmtId="0" fontId="23" fillId="34" borderId="30" xfId="0" applyFont="1" applyFill="1" applyBorder="1" applyAlignment="1" applyProtection="1">
      <alignment horizontal="center" vertical="center" wrapText="1"/>
      <protection locked="0"/>
    </xf>
    <xf numFmtId="0" fontId="23" fillId="34" borderId="32" xfId="0" applyFont="1" applyFill="1" applyBorder="1" applyAlignment="1" applyProtection="1">
      <alignment horizontal="left" vertical="center" wrapText="1"/>
      <protection locked="0"/>
    </xf>
    <xf numFmtId="0" fontId="23" fillId="34" borderId="31" xfId="0" applyFont="1" applyFill="1" applyBorder="1" applyAlignment="1" applyProtection="1">
      <alignment horizontal="center" vertical="center" wrapText="1"/>
      <protection locked="0"/>
    </xf>
    <xf numFmtId="0" fontId="23" fillId="34" borderId="0" xfId="0" applyFont="1" applyFill="1" applyBorder="1" applyAlignment="1" applyProtection="1">
      <alignment horizontal="left" vertical="center" wrapText="1"/>
      <protection locked="0"/>
    </xf>
    <xf numFmtId="0" fontId="24" fillId="0" borderId="24" xfId="0" applyFont="1" applyFill="1" applyBorder="1" applyAlignment="1">
      <alignment horizontal="left" vertical="top" wrapText="1"/>
    </xf>
    <xf numFmtId="0" fontId="23" fillId="34" borderId="22" xfId="0" applyFont="1" applyFill="1" applyBorder="1" applyAlignment="1" applyProtection="1">
      <alignment horizontal="center" vertical="center" wrapText="1"/>
      <protection locked="0"/>
    </xf>
    <xf numFmtId="0" fontId="23" fillId="34" borderId="27" xfId="0" applyFont="1" applyFill="1" applyBorder="1" applyAlignment="1" applyProtection="1">
      <alignment horizontal="left" vertical="center" wrapText="1"/>
      <protection locked="0"/>
    </xf>
    <xf numFmtId="0" fontId="23" fillId="56" borderId="30" xfId="0" applyFont="1" applyFill="1" applyBorder="1" applyAlignment="1" applyProtection="1">
      <alignment horizontal="center" vertical="center" wrapText="1"/>
      <protection locked="0"/>
    </xf>
    <xf numFmtId="0" fontId="23" fillId="56" borderId="32" xfId="0" applyFont="1" applyFill="1" applyBorder="1" applyAlignment="1" applyProtection="1">
      <alignment horizontal="left" vertical="center" wrapText="1"/>
      <protection locked="0"/>
    </xf>
    <xf numFmtId="0" fontId="23" fillId="56" borderId="31" xfId="0" applyFont="1" applyFill="1" applyBorder="1" applyAlignment="1" applyProtection="1">
      <alignment horizontal="center" vertical="center" wrapText="1"/>
      <protection locked="0"/>
    </xf>
    <xf numFmtId="0" fontId="23" fillId="56" borderId="0" xfId="0" applyFont="1" applyFill="1" applyBorder="1" applyAlignment="1" applyProtection="1">
      <alignment horizontal="left" vertical="center" wrapText="1"/>
      <protection locked="0"/>
    </xf>
    <xf numFmtId="0" fontId="23" fillId="56" borderId="22" xfId="0" applyFont="1" applyFill="1" applyBorder="1" applyAlignment="1" applyProtection="1">
      <alignment horizontal="center" vertical="center" wrapText="1"/>
      <protection locked="0"/>
    </xf>
    <xf numFmtId="0" fontId="23" fillId="56" borderId="27" xfId="0" applyFont="1" applyFill="1" applyBorder="1" applyAlignment="1" applyProtection="1">
      <alignment horizontal="left" vertical="center" wrapText="1"/>
      <protection locked="0"/>
    </xf>
    <xf numFmtId="0" fontId="28" fillId="57" borderId="33" xfId="0" applyFont="1" applyFill="1" applyBorder="1" applyAlignment="1" applyProtection="1">
      <alignment horizontal="center" vertical="center" wrapText="1"/>
      <protection locked="0"/>
    </xf>
    <xf numFmtId="0" fontId="28" fillId="57" borderId="23" xfId="0" applyFont="1" applyFill="1" applyBorder="1" applyAlignment="1" applyProtection="1">
      <alignment horizontal="left" vertical="center" wrapText="1"/>
      <protection locked="0"/>
    </xf>
    <xf numFmtId="0" fontId="27" fillId="0" borderId="19" xfId="78" applyNumberFormat="1" applyFont="1" applyFill="1" applyBorder="1" applyAlignment="1" applyProtection="1">
      <alignment vertical="center" textRotation="180" wrapText="1"/>
      <protection locked="0"/>
    </xf>
    <xf numFmtId="0" fontId="28" fillId="33" borderId="34" xfId="93" applyFont="1" applyFill="1" applyBorder="1" applyAlignment="1">
      <alignment horizontal="center" vertical="center" wrapText="1"/>
      <protection/>
    </xf>
    <xf numFmtId="0" fontId="28" fillId="33" borderId="23" xfId="93" applyFont="1" applyFill="1" applyBorder="1" applyAlignment="1">
      <alignment horizontal="left" vertical="center" wrapText="1"/>
      <protection/>
    </xf>
    <xf numFmtId="0" fontId="23" fillId="37" borderId="22" xfId="0" applyFont="1" applyFill="1" applyBorder="1" applyAlignment="1" applyProtection="1">
      <alignment horizontal="center" vertical="center" wrapText="1"/>
      <protection locked="0"/>
    </xf>
    <xf numFmtId="0" fontId="27" fillId="0" borderId="35" xfId="78" applyNumberFormat="1" applyFont="1" applyFill="1" applyBorder="1" applyAlignment="1" applyProtection="1">
      <alignment vertical="center" textRotation="180" wrapText="1"/>
      <protection locked="0"/>
    </xf>
    <xf numFmtId="0" fontId="29" fillId="0" borderId="24" xfId="0" applyFont="1" applyFill="1" applyBorder="1" applyAlignment="1">
      <alignment horizontal="left" vertical="center" wrapText="1"/>
    </xf>
    <xf numFmtId="0" fontId="23" fillId="58" borderId="0" xfId="0" applyFont="1" applyFill="1" applyBorder="1" applyAlignment="1" applyProtection="1">
      <alignment horizontal="center" vertical="center" wrapText="1"/>
      <protection locked="0"/>
    </xf>
    <xf numFmtId="0" fontId="23" fillId="58" borderId="0" xfId="0" applyFont="1" applyFill="1" applyBorder="1" applyAlignment="1" applyProtection="1">
      <alignment horizontal="left" vertical="center" wrapText="1"/>
      <protection locked="0"/>
    </xf>
    <xf numFmtId="0" fontId="24" fillId="0" borderId="23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right" wrapText="1"/>
    </xf>
    <xf numFmtId="1" fontId="24" fillId="0" borderId="23" xfId="0" applyNumberFormat="1" applyFont="1" applyFill="1" applyBorder="1" applyAlignment="1">
      <alignment horizontal="right" wrapText="1"/>
    </xf>
    <xf numFmtId="0" fontId="23" fillId="34" borderId="36" xfId="0" applyFont="1" applyFill="1" applyBorder="1" applyAlignment="1" applyProtection="1">
      <alignment horizontal="center" vertical="center" wrapText="1"/>
      <protection locked="0"/>
    </xf>
    <xf numFmtId="0" fontId="23" fillId="34" borderId="24" xfId="0" applyFont="1" applyFill="1" applyBorder="1" applyAlignment="1" applyProtection="1">
      <alignment horizontal="left" vertical="center" wrapText="1"/>
      <protection locked="0"/>
    </xf>
    <xf numFmtId="0" fontId="23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23" xfId="0" applyFont="1" applyFill="1" applyBorder="1" applyAlignment="1" applyProtection="1">
      <alignment horizontal="left" vertical="center" wrapText="1"/>
      <protection locked="0"/>
    </xf>
    <xf numFmtId="0" fontId="24" fillId="0" borderId="23" xfId="0" applyFont="1" applyFill="1" applyBorder="1" applyAlignment="1">
      <alignment vertical="center" wrapText="1"/>
    </xf>
    <xf numFmtId="0" fontId="28" fillId="59" borderId="37" xfId="0" applyFont="1" applyFill="1" applyBorder="1" applyAlignment="1" applyProtection="1">
      <alignment horizontal="center" vertical="center" wrapText="1"/>
      <protection locked="0"/>
    </xf>
    <xf numFmtId="0" fontId="28" fillId="59" borderId="27" xfId="0" applyFont="1" applyFill="1" applyBorder="1" applyAlignment="1" applyProtection="1">
      <alignment horizontal="left" vertical="center" wrapText="1"/>
      <protection locked="0"/>
    </xf>
    <xf numFmtId="0" fontId="28" fillId="59" borderId="23" xfId="0" applyFont="1" applyFill="1" applyBorder="1" applyAlignment="1" applyProtection="1">
      <alignment horizontal="left" vertical="center" wrapText="1"/>
      <protection locked="0"/>
    </xf>
    <xf numFmtId="0" fontId="28" fillId="59" borderId="32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right" wrapText="1"/>
      <protection locked="0"/>
    </xf>
    <xf numFmtId="1" fontId="24" fillId="0" borderId="0" xfId="0" applyNumberFormat="1" applyFont="1" applyFill="1" applyBorder="1" applyAlignment="1" applyProtection="1">
      <alignment horizontal="right" wrapText="1"/>
      <protection locked="0"/>
    </xf>
    <xf numFmtId="0" fontId="20" fillId="37" borderId="38" xfId="0" applyFont="1" applyFill="1" applyBorder="1" applyAlignment="1" applyProtection="1">
      <alignment horizontal="center" vertical="center" wrapText="1"/>
      <protection locked="0"/>
    </xf>
    <xf numFmtId="0" fontId="20" fillId="36" borderId="24" xfId="0" applyFont="1" applyFill="1" applyBorder="1" applyAlignment="1" applyProtection="1">
      <alignment horizontal="left" vertical="center" wrapText="1"/>
      <protection locked="0"/>
    </xf>
    <xf numFmtId="0" fontId="20" fillId="0" borderId="39" xfId="0" applyFont="1" applyFill="1" applyBorder="1" applyAlignment="1" applyProtection="1">
      <alignment/>
      <protection locked="0"/>
    </xf>
    <xf numFmtId="0" fontId="20" fillId="37" borderId="40" xfId="0" applyFont="1" applyFill="1" applyBorder="1" applyAlignment="1" applyProtection="1">
      <alignment horizontal="center" vertical="center" wrapText="1"/>
      <protection locked="0"/>
    </xf>
    <xf numFmtId="0" fontId="20" fillId="37" borderId="41" xfId="0" applyFont="1" applyFill="1" applyBorder="1" applyAlignment="1" applyProtection="1">
      <alignment horizontal="center" vertical="center" wrapText="1"/>
      <protection locked="0"/>
    </xf>
    <xf numFmtId="0" fontId="20" fillId="37" borderId="42" xfId="0" applyFont="1" applyFill="1" applyBorder="1" applyAlignment="1" applyProtection="1">
      <alignment horizontal="center" vertical="center" wrapText="1"/>
      <protection locked="0"/>
    </xf>
    <xf numFmtId="0" fontId="20" fillId="33" borderId="42" xfId="0" applyFont="1" applyFill="1" applyBorder="1" applyAlignment="1" applyProtection="1">
      <alignment horizontal="center" vertical="center" wrapText="1"/>
      <protection locked="0"/>
    </xf>
    <xf numFmtId="0" fontId="20" fillId="33" borderId="40" xfId="0" applyFont="1" applyFill="1" applyBorder="1" applyAlignment="1" applyProtection="1">
      <alignment horizontal="center" vertical="center" wrapText="1"/>
      <protection locked="0"/>
    </xf>
    <xf numFmtId="0" fontId="20" fillId="33" borderId="43" xfId="0" applyFont="1" applyFill="1" applyBorder="1" applyAlignment="1" applyProtection="1">
      <alignment horizontal="center" vertical="center" wrapText="1"/>
      <protection locked="0"/>
    </xf>
    <xf numFmtId="0" fontId="20" fillId="36" borderId="44" xfId="0" applyFont="1" applyFill="1" applyBorder="1" applyAlignment="1" applyProtection="1">
      <alignment horizontal="left" vertical="center" wrapText="1"/>
      <protection locked="0"/>
    </xf>
    <xf numFmtId="0" fontId="24" fillId="0" borderId="44" xfId="0" applyFont="1" applyFill="1" applyBorder="1" applyAlignment="1">
      <alignment horizontal="left" vertical="center" wrapText="1"/>
    </xf>
    <xf numFmtId="0" fontId="24" fillId="0" borderId="44" xfId="0" applyFont="1" applyFill="1" applyBorder="1" applyAlignment="1">
      <alignment horizontal="right" wrapText="1"/>
    </xf>
    <xf numFmtId="1" fontId="24" fillId="0" borderId="44" xfId="0" applyNumberFormat="1" applyFont="1" applyFill="1" applyBorder="1" applyAlignment="1">
      <alignment horizontal="right" wrapText="1"/>
    </xf>
    <xf numFmtId="0" fontId="20" fillId="58" borderId="0" xfId="0" applyFont="1" applyFill="1" applyBorder="1" applyAlignment="1" applyProtection="1">
      <alignment vertical="center" wrapText="1"/>
      <protection locked="0"/>
    </xf>
    <xf numFmtId="0" fontId="20" fillId="33" borderId="24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24" fillId="0" borderId="45" xfId="0" applyFont="1" applyFill="1" applyBorder="1" applyAlignment="1" applyProtection="1">
      <alignment horizontal="right" wrapText="1"/>
      <protection locked="0"/>
    </xf>
    <xf numFmtId="1" fontId="24" fillId="0" borderId="45" xfId="0" applyNumberFormat="1" applyFont="1" applyFill="1" applyBorder="1" applyAlignment="1" applyProtection="1">
      <alignment horizontal="right" wrapText="1"/>
      <protection locked="0"/>
    </xf>
    <xf numFmtId="0" fontId="24" fillId="0" borderId="46" xfId="0" applyFont="1" applyFill="1" applyBorder="1" applyAlignment="1" applyProtection="1">
      <alignment vertical="center" wrapText="1"/>
      <protection locked="0"/>
    </xf>
    <xf numFmtId="0" fontId="24" fillId="0" borderId="47" xfId="0" applyFont="1" applyFill="1" applyBorder="1" applyAlignment="1" applyProtection="1">
      <alignment horizontal="right" wrapText="1"/>
      <protection locked="0"/>
    </xf>
    <xf numFmtId="0" fontId="23" fillId="35" borderId="48" xfId="0" applyFont="1" applyFill="1" applyBorder="1" applyAlignment="1" applyProtection="1">
      <alignment horizontal="center" vertical="center" wrapText="1"/>
      <protection locked="0"/>
    </xf>
    <xf numFmtId="0" fontId="23" fillId="35" borderId="49" xfId="0" applyFont="1" applyFill="1" applyBorder="1" applyAlignment="1" applyProtection="1">
      <alignment horizontal="center" vertical="center" wrapText="1"/>
      <protection locked="0"/>
    </xf>
    <xf numFmtId="0" fontId="23" fillId="35" borderId="39" xfId="0" applyFont="1" applyFill="1" applyBorder="1" applyAlignment="1" applyProtection="1">
      <alignment horizontal="center" vertical="center" wrapText="1"/>
      <protection locked="0"/>
    </xf>
    <xf numFmtId="0" fontId="28" fillId="35" borderId="50" xfId="0" applyFont="1" applyFill="1" applyBorder="1" applyAlignment="1" applyProtection="1">
      <alignment vertical="center" wrapText="1"/>
      <protection locked="0"/>
    </xf>
    <xf numFmtId="0" fontId="28" fillId="35" borderId="24" xfId="0" applyFont="1" applyFill="1" applyBorder="1" applyAlignment="1" applyProtection="1">
      <alignment horizontal="right" wrapText="1"/>
      <protection locked="0"/>
    </xf>
    <xf numFmtId="0" fontId="24" fillId="58" borderId="33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23" fillId="35" borderId="31" xfId="0" applyFont="1" applyFill="1" applyBorder="1" applyAlignment="1" applyProtection="1">
      <alignment horizontal="center" vertical="center" wrapText="1"/>
      <protection locked="0"/>
    </xf>
    <xf numFmtId="0" fontId="23" fillId="35" borderId="0" xfId="0" applyFont="1" applyFill="1" applyBorder="1" applyAlignment="1" applyProtection="1">
      <alignment horizontal="center" vertical="center" wrapText="1"/>
      <protection locked="0"/>
    </xf>
    <xf numFmtId="0" fontId="23" fillId="35" borderId="51" xfId="0" applyFont="1" applyFill="1" applyBorder="1" applyAlignment="1" applyProtection="1">
      <alignment horizontal="center" vertical="center" wrapText="1"/>
      <protection locked="0"/>
    </xf>
    <xf numFmtId="0" fontId="23" fillId="35" borderId="52" xfId="0" applyFont="1" applyFill="1" applyBorder="1" applyAlignment="1" applyProtection="1">
      <alignment horizontal="center" vertical="center" wrapText="1"/>
      <protection locked="0"/>
    </xf>
    <xf numFmtId="0" fontId="28" fillId="35" borderId="53" xfId="0" applyFont="1" applyFill="1" applyBorder="1" applyAlignment="1" applyProtection="1">
      <alignment vertical="center" wrapText="1"/>
      <protection locked="0"/>
    </xf>
    <xf numFmtId="0" fontId="28" fillId="35" borderId="54" xfId="0" applyFont="1" applyFill="1" applyBorder="1" applyAlignment="1" applyProtection="1">
      <alignment horizontal="right" wrapText="1"/>
      <protection locked="0"/>
    </xf>
    <xf numFmtId="0" fontId="24" fillId="58" borderId="55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3" fillId="36" borderId="19" xfId="0" applyFont="1" applyFill="1" applyBorder="1" applyAlignment="1" applyProtection="1">
      <alignment horizontal="center" vertical="center" wrapText="1"/>
      <protection locked="0"/>
    </xf>
    <xf numFmtId="0" fontId="31" fillId="36" borderId="50" xfId="98" applyFont="1" applyFill="1" applyBorder="1" applyAlignment="1">
      <alignment wrapText="1"/>
      <protection/>
    </xf>
    <xf numFmtId="0" fontId="23" fillId="36" borderId="56" xfId="0" applyFont="1" applyFill="1" applyBorder="1" applyAlignment="1" applyProtection="1">
      <alignment horizontal="center" vertical="center" wrapText="1"/>
      <protection locked="0"/>
    </xf>
    <xf numFmtId="0" fontId="24" fillId="0" borderId="57" xfId="98" applyFont="1" applyFill="1" applyBorder="1" applyAlignment="1">
      <alignment vertical="center" wrapText="1"/>
      <protection/>
    </xf>
    <xf numFmtId="0" fontId="24" fillId="0" borderId="58" xfId="98" applyFont="1" applyFill="1" applyBorder="1" applyAlignment="1">
      <alignment wrapText="1"/>
      <protection/>
    </xf>
    <xf numFmtId="0" fontId="23" fillId="36" borderId="34" xfId="0" applyFont="1" applyFill="1" applyBorder="1" applyAlignment="1" applyProtection="1">
      <alignment horizontal="center" vertical="center" wrapText="1"/>
      <protection locked="0"/>
    </xf>
    <xf numFmtId="0" fontId="24" fillId="0" borderId="25" xfId="98" applyFont="1" applyFill="1" applyBorder="1" applyAlignment="1">
      <alignment vertical="center" wrapText="1"/>
      <protection/>
    </xf>
    <xf numFmtId="0" fontId="24" fillId="0" borderId="29" xfId="98" applyFont="1" applyFill="1" applyBorder="1" applyAlignment="1">
      <alignment wrapText="1"/>
      <protection/>
    </xf>
    <xf numFmtId="0" fontId="20" fillId="35" borderId="0" xfId="0" applyFont="1" applyFill="1" applyBorder="1" applyAlignment="1" applyProtection="1">
      <alignment horizontal="center" vertical="center" wrapText="1"/>
      <protection locked="0"/>
    </xf>
    <xf numFmtId="0" fontId="20" fillId="35" borderId="24" xfId="0" applyFont="1" applyFill="1" applyBorder="1" applyAlignment="1" applyProtection="1">
      <alignment vertical="center" wrapText="1"/>
      <protection locked="0"/>
    </xf>
    <xf numFmtId="0" fontId="24" fillId="23" borderId="24" xfId="0" applyFont="1" applyFill="1" applyBorder="1" applyAlignment="1" applyProtection="1">
      <alignment vertical="center" wrapText="1"/>
      <protection locked="0"/>
    </xf>
    <xf numFmtId="0" fontId="24" fillId="0" borderId="24" xfId="0" applyFont="1" applyFill="1" applyBorder="1" applyAlignment="1" applyProtection="1">
      <alignment horizontal="right" wrapText="1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42" xfId="96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20" fillId="0" borderId="40" xfId="96" applyFont="1" applyFill="1" applyBorder="1" applyAlignment="1" applyProtection="1">
      <alignment horizontal="center" vertical="center" wrapText="1"/>
      <protection locked="0"/>
    </xf>
    <xf numFmtId="0" fontId="33" fillId="0" borderId="38" xfId="96" applyFont="1" applyFill="1" applyBorder="1" applyAlignment="1" applyProtection="1">
      <alignment horizontal="center" vertical="center" wrapText="1"/>
      <protection locked="0"/>
    </xf>
    <xf numFmtId="0" fontId="14" fillId="0" borderId="59" xfId="96" applyFont="1" applyFill="1" applyBorder="1" applyAlignment="1" applyProtection="1">
      <alignment horizontal="center" vertical="center" wrapText="1"/>
      <protection/>
    </xf>
    <xf numFmtId="0" fontId="33" fillId="0" borderId="60" xfId="96" applyFont="1" applyFill="1" applyBorder="1" applyAlignment="1" applyProtection="1">
      <alignment horizontal="center" vertical="center" wrapText="1"/>
      <protection locked="0"/>
    </xf>
    <xf numFmtId="0" fontId="33" fillId="0" borderId="61" xfId="96" applyFont="1" applyFill="1" applyBorder="1" applyAlignment="1" applyProtection="1">
      <alignment horizontal="center" vertical="center" wrapText="1"/>
      <protection locked="0"/>
    </xf>
    <xf numFmtId="0" fontId="14" fillId="0" borderId="60" xfId="96" applyFont="1" applyFill="1" applyBorder="1" applyAlignment="1" applyProtection="1">
      <alignment horizontal="center" vertical="center" wrapText="1"/>
      <protection/>
    </xf>
    <xf numFmtId="0" fontId="14" fillId="40" borderId="62" xfId="96" applyFont="1" applyFill="1" applyBorder="1" applyAlignment="1" applyProtection="1">
      <alignment vertical="center"/>
      <protection locked="0"/>
    </xf>
    <xf numFmtId="0" fontId="14" fillId="40" borderId="32" xfId="96" applyFont="1" applyFill="1" applyBorder="1" applyAlignment="1" applyProtection="1">
      <alignment vertical="center"/>
      <protection locked="0"/>
    </xf>
    <xf numFmtId="0" fontId="14" fillId="40" borderId="58" xfId="96" applyFont="1" applyFill="1" applyBorder="1" applyAlignment="1" applyProtection="1">
      <alignment vertical="center"/>
      <protection locked="0"/>
    </xf>
    <xf numFmtId="0" fontId="20" fillId="0" borderId="26" xfId="96" applyFont="1" applyFill="1" applyBorder="1" applyAlignment="1" applyProtection="1">
      <alignment horizontal="left" vertical="center" wrapText="1"/>
      <protection/>
    </xf>
    <xf numFmtId="0" fontId="33" fillId="0" borderId="40" xfId="96" applyFont="1" applyFill="1" applyBorder="1" applyAlignment="1" applyProtection="1">
      <alignment horizontal="center" vertical="center" wrapText="1"/>
      <protection locked="0"/>
    </xf>
    <xf numFmtId="0" fontId="14" fillId="0" borderId="29" xfId="96" applyFont="1" applyFill="1" applyBorder="1" applyAlignment="1" applyProtection="1">
      <alignment horizontal="center" vertical="center" wrapText="1"/>
      <protection/>
    </xf>
    <xf numFmtId="0" fontId="33" fillId="0" borderId="23" xfId="96" applyFont="1" applyFill="1" applyBorder="1" applyAlignment="1" applyProtection="1">
      <alignment horizontal="center" vertical="center" wrapText="1"/>
      <protection locked="0"/>
    </xf>
    <xf numFmtId="0" fontId="33" fillId="0" borderId="25" xfId="96" applyFont="1" applyFill="1" applyBorder="1" applyAlignment="1" applyProtection="1">
      <alignment horizontal="center" vertical="center" wrapText="1"/>
      <protection locked="0"/>
    </xf>
    <xf numFmtId="0" fontId="14" fillId="0" borderId="23" xfId="96" applyFont="1" applyFill="1" applyBorder="1" applyAlignment="1" applyProtection="1">
      <alignment horizontal="center" vertical="center" wrapText="1"/>
      <protection/>
    </xf>
    <xf numFmtId="0" fontId="14" fillId="40" borderId="63" xfId="96" applyFont="1" applyFill="1" applyBorder="1" applyAlignment="1" applyProtection="1">
      <alignment vertical="center"/>
      <protection locked="0"/>
    </xf>
    <xf numFmtId="0" fontId="14" fillId="40" borderId="0" xfId="96" applyFont="1" applyFill="1" applyBorder="1" applyAlignment="1" applyProtection="1">
      <alignment vertical="center"/>
      <protection locked="0"/>
    </xf>
    <xf numFmtId="0" fontId="14" fillId="40" borderId="64" xfId="96" applyFont="1" applyFill="1" applyBorder="1" applyAlignment="1" applyProtection="1">
      <alignment vertical="center"/>
      <protection locked="0"/>
    </xf>
    <xf numFmtId="0" fontId="20" fillId="0" borderId="42" xfId="96" applyFont="1" applyFill="1" applyBorder="1" applyAlignment="1" applyProtection="1">
      <alignment horizontal="center" vertical="center" wrapText="1"/>
      <protection locked="0"/>
    </xf>
    <xf numFmtId="0" fontId="33" fillId="0" borderId="27" xfId="96" applyFont="1" applyFill="1" applyBorder="1" applyAlignment="1" applyProtection="1">
      <alignment horizontal="center" vertical="center" wrapText="1"/>
      <protection locked="0"/>
    </xf>
    <xf numFmtId="0" fontId="14" fillId="0" borderId="28" xfId="96" applyFont="1" applyFill="1" applyBorder="1" applyAlignment="1" applyProtection="1">
      <alignment horizontal="center" vertical="center" wrapText="1"/>
      <protection/>
    </xf>
    <xf numFmtId="0" fontId="14" fillId="0" borderId="27" xfId="96" applyFont="1" applyFill="1" applyBorder="1" applyAlignment="1" applyProtection="1">
      <alignment horizontal="center" vertical="center" wrapText="1"/>
      <protection/>
    </xf>
    <xf numFmtId="0" fontId="33" fillId="0" borderId="57" xfId="96" applyFont="1" applyFill="1" applyBorder="1" applyAlignment="1" applyProtection="1">
      <alignment horizontal="center" vertical="center" wrapText="1"/>
      <protection locked="0"/>
    </xf>
    <xf numFmtId="0" fontId="14" fillId="40" borderId="0" xfId="96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 locked="0"/>
    </xf>
    <xf numFmtId="0" fontId="20" fillId="0" borderId="40" xfId="96" applyFont="1" applyFill="1" applyBorder="1" applyAlignment="1" applyProtection="1">
      <alignment horizontal="left" vertical="center" wrapText="1"/>
      <protection/>
    </xf>
    <xf numFmtId="0" fontId="20" fillId="0" borderId="34" xfId="96" applyFont="1" applyFill="1" applyBorder="1" applyAlignment="1" applyProtection="1">
      <alignment horizontal="left" vertical="center" wrapText="1"/>
      <protection/>
    </xf>
    <xf numFmtId="0" fontId="33" fillId="0" borderId="23" xfId="96" applyFont="1" applyFill="1" applyBorder="1" applyAlignment="1" applyProtection="1">
      <alignment horizontal="center" vertical="center"/>
      <protection locked="0"/>
    </xf>
    <xf numFmtId="0" fontId="33" fillId="0" borderId="25" xfId="96" applyFont="1" applyFill="1" applyBorder="1" applyAlignment="1" applyProtection="1">
      <alignment horizontal="center" vertical="center"/>
      <protection locked="0"/>
    </xf>
    <xf numFmtId="0" fontId="33" fillId="60" borderId="23" xfId="96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20" fillId="0" borderId="26" xfId="96" applyFont="1" applyFill="1" applyBorder="1" applyAlignment="1" applyProtection="1">
      <alignment vertical="center" wrapText="1"/>
      <protection/>
    </xf>
    <xf numFmtId="0" fontId="34" fillId="0" borderId="34" xfId="96" applyFont="1" applyFill="1" applyBorder="1" applyAlignment="1" applyProtection="1">
      <alignment horizontal="center" vertical="center" wrapText="1"/>
      <protection/>
    </xf>
    <xf numFmtId="0" fontId="20" fillId="0" borderId="26" xfId="96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34" fillId="0" borderId="65" xfId="96" applyFont="1" applyFill="1" applyBorder="1" applyAlignment="1" applyProtection="1">
      <alignment horizontal="center" vertical="center" wrapText="1"/>
      <protection/>
    </xf>
    <xf numFmtId="0" fontId="20" fillId="0" borderId="40" xfId="96" applyFont="1" applyFill="1" applyBorder="1" applyAlignment="1" applyProtection="1">
      <alignment horizontal="center" vertical="center"/>
      <protection locked="0"/>
    </xf>
    <xf numFmtId="0" fontId="20" fillId="0" borderId="24" xfId="96" applyFont="1" applyFill="1" applyBorder="1" applyAlignment="1" applyProtection="1">
      <alignment horizontal="center" vertical="center" wrapText="1"/>
      <protection locked="0"/>
    </xf>
    <xf numFmtId="0" fontId="20" fillId="0" borderId="33" xfId="96" applyFont="1" applyFill="1" applyBorder="1" applyAlignment="1" applyProtection="1">
      <alignment vertical="center" wrapText="1"/>
      <protection/>
    </xf>
    <xf numFmtId="0" fontId="20" fillId="0" borderId="24" xfId="96" applyFont="1" applyFill="1" applyBorder="1" applyAlignment="1" applyProtection="1">
      <alignment horizontal="center" vertical="center"/>
      <protection locked="0"/>
    </xf>
    <xf numFmtId="0" fontId="33" fillId="0" borderId="27" xfId="96" applyFont="1" applyFill="1" applyBorder="1" applyAlignment="1" applyProtection="1">
      <alignment horizontal="center" vertical="center"/>
      <protection locked="0"/>
    </xf>
    <xf numFmtId="0" fontId="33" fillId="0" borderId="57" xfId="96" applyFont="1" applyFill="1" applyBorder="1" applyAlignment="1" applyProtection="1">
      <alignment horizontal="center" vertical="center"/>
      <protection locked="0"/>
    </xf>
    <xf numFmtId="0" fontId="33" fillId="0" borderId="32" xfId="96" applyFont="1" applyFill="1" applyBorder="1" applyAlignment="1" applyProtection="1">
      <alignment horizontal="center" vertical="center" wrapText="1"/>
      <protection locked="0"/>
    </xf>
    <xf numFmtId="0" fontId="14" fillId="0" borderId="58" xfId="96" applyFont="1" applyFill="1" applyBorder="1" applyAlignment="1" applyProtection="1">
      <alignment horizontal="center" vertical="center" wrapText="1"/>
      <protection/>
    </xf>
    <xf numFmtId="0" fontId="33" fillId="0" borderId="32" xfId="96" applyFont="1" applyFill="1" applyBorder="1" applyAlignment="1" applyProtection="1">
      <alignment horizontal="center" vertical="center"/>
      <protection locked="0"/>
    </xf>
    <xf numFmtId="0" fontId="14" fillId="0" borderId="32" xfId="96" applyFont="1" applyFill="1" applyBorder="1" applyAlignment="1" applyProtection="1">
      <alignment horizontal="center" vertical="center" wrapText="1"/>
      <protection/>
    </xf>
    <xf numFmtId="0" fontId="33" fillId="0" borderId="62" xfId="96" applyFont="1" applyFill="1" applyBorder="1" applyAlignment="1" applyProtection="1">
      <alignment horizontal="center" vertical="center"/>
      <protection locked="0"/>
    </xf>
    <xf numFmtId="0" fontId="20" fillId="0" borderId="43" xfId="96" applyFont="1" applyFill="1" applyBorder="1" applyAlignment="1" applyProtection="1">
      <alignment horizontal="center" vertical="center" wrapText="1"/>
      <protection locked="0"/>
    </xf>
    <xf numFmtId="0" fontId="33" fillId="0" borderId="0" xfId="96" applyFont="1" applyFill="1" applyBorder="1" applyAlignment="1" applyProtection="1">
      <alignment horizontal="center" vertical="center" wrapText="1"/>
      <protection locked="0"/>
    </xf>
    <xf numFmtId="0" fontId="14" fillId="0" borderId="64" xfId="96" applyFont="1" applyFill="1" applyBorder="1" applyAlignment="1" applyProtection="1">
      <alignment horizontal="center" vertical="center" wrapText="1"/>
      <protection/>
    </xf>
    <xf numFmtId="0" fontId="33" fillId="0" borderId="0" xfId="96" applyFont="1" applyFill="1" applyBorder="1" applyAlignment="1" applyProtection="1">
      <alignment horizontal="center" vertical="center"/>
      <protection locked="0"/>
    </xf>
    <xf numFmtId="0" fontId="14" fillId="0" borderId="63" xfId="0" applyFont="1" applyFill="1" applyBorder="1" applyAlignment="1" applyProtection="1">
      <alignment/>
      <protection locked="0"/>
    </xf>
    <xf numFmtId="0" fontId="20" fillId="0" borderId="20" xfId="96" applyFont="1" applyFill="1" applyBorder="1" applyAlignment="1" applyProtection="1">
      <alignment horizontal="center" vertical="center" wrapText="1"/>
      <protection locked="0"/>
    </xf>
    <xf numFmtId="0" fontId="20" fillId="0" borderId="20" xfId="96" applyFont="1" applyFill="1" applyBorder="1" applyAlignment="1" applyProtection="1">
      <alignment horizontal="left" vertical="center" wrapText="1"/>
      <protection/>
    </xf>
    <xf numFmtId="0" fontId="36" fillId="0" borderId="35" xfId="96" applyFont="1" applyFill="1" applyBorder="1" applyAlignment="1">
      <alignment horizontal="center" vertical="center" wrapText="1"/>
      <protection/>
    </xf>
    <xf numFmtId="0" fontId="37" fillId="0" borderId="25" xfId="96" applyFont="1" applyFill="1" applyBorder="1" applyAlignment="1" applyProtection="1">
      <alignment horizontal="center" vertical="center"/>
      <protection locked="0"/>
    </xf>
    <xf numFmtId="0" fontId="14" fillId="0" borderId="29" xfId="96" applyFont="1" applyFill="1" applyBorder="1" applyAlignment="1" applyProtection="1">
      <alignment horizontal="center" vertical="center"/>
      <protection locked="0"/>
    </xf>
    <xf numFmtId="0" fontId="20" fillId="0" borderId="37" xfId="96" applyFont="1" applyFill="1" applyBorder="1" applyAlignment="1" applyProtection="1">
      <alignment horizontal="center"/>
      <protection locked="0"/>
    </xf>
    <xf numFmtId="0" fontId="0" fillId="0" borderId="23" xfId="96" applyBorder="1">
      <alignment/>
      <protection/>
    </xf>
    <xf numFmtId="0" fontId="0" fillId="0" borderId="29" xfId="96" applyFont="1" applyBorder="1" applyAlignment="1">
      <alignment horizontal="center"/>
      <protection/>
    </xf>
    <xf numFmtId="0" fontId="0" fillId="0" borderId="25" xfId="96" applyBorder="1">
      <alignment/>
      <protection/>
    </xf>
    <xf numFmtId="0" fontId="20" fillId="0" borderId="33" xfId="96" applyFont="1" applyFill="1" applyBorder="1" applyAlignment="1" applyProtection="1">
      <alignment horizontal="center"/>
      <protection locked="0"/>
    </xf>
    <xf numFmtId="0" fontId="20" fillId="0" borderId="55" xfId="96" applyFont="1" applyFill="1" applyBorder="1" applyAlignment="1" applyProtection="1">
      <alignment horizontal="center"/>
      <protection locked="0"/>
    </xf>
    <xf numFmtId="0" fontId="14" fillId="0" borderId="0" xfId="96" applyFont="1" applyFill="1" applyProtection="1">
      <alignment/>
      <protection locked="0"/>
    </xf>
    <xf numFmtId="0" fontId="0" fillId="0" borderId="0" xfId="96">
      <alignment/>
      <protection/>
    </xf>
    <xf numFmtId="0" fontId="20" fillId="0" borderId="0" xfId="96" applyFont="1" applyFill="1" applyBorder="1" applyAlignment="1" applyProtection="1">
      <alignment horizontal="center" vertical="center"/>
      <protection locked="0"/>
    </xf>
    <xf numFmtId="0" fontId="40" fillId="0" borderId="0" xfId="96" applyFont="1" applyFill="1" applyAlignment="1">
      <alignment horizontal="center" vertical="center"/>
      <protection/>
    </xf>
    <xf numFmtId="0" fontId="43" fillId="0" borderId="0" xfId="96" applyFont="1" applyFill="1" applyAlignment="1">
      <alignment horizontal="center"/>
      <protection/>
    </xf>
    <xf numFmtId="0" fontId="14" fillId="0" borderId="0" xfId="96" applyFont="1" applyFill="1">
      <alignment/>
      <protection/>
    </xf>
    <xf numFmtId="0" fontId="45" fillId="0" borderId="0" xfId="96" applyFont="1" applyFill="1" applyBorder="1" applyAlignment="1">
      <alignment/>
      <protection/>
    </xf>
    <xf numFmtId="0" fontId="38" fillId="0" borderId="0" xfId="96" applyFont="1" applyFill="1" applyBorder="1">
      <alignment/>
      <protection/>
    </xf>
    <xf numFmtId="0" fontId="14" fillId="0" borderId="0" xfId="96" applyFont="1" applyFill="1" applyBorder="1">
      <alignment/>
      <protection/>
    </xf>
    <xf numFmtId="0" fontId="38" fillId="0" borderId="0" xfId="96" applyFont="1" applyFill="1" applyBorder="1" applyAlignment="1">
      <alignment/>
      <protection/>
    </xf>
    <xf numFmtId="0" fontId="14" fillId="0" borderId="0" xfId="96" applyFont="1" applyFill="1" applyBorder="1" applyProtection="1">
      <alignment/>
      <protection locked="0"/>
    </xf>
    <xf numFmtId="0" fontId="39" fillId="0" borderId="0" xfId="96" applyFont="1" applyFill="1" applyBorder="1" applyAlignment="1">
      <alignment/>
      <protection/>
    </xf>
    <xf numFmtId="0" fontId="39" fillId="0" borderId="0" xfId="96" applyFont="1" applyFill="1" applyBorder="1">
      <alignment/>
      <protection/>
    </xf>
    <xf numFmtId="0" fontId="20" fillId="0" borderId="0" xfId="96" applyFont="1" applyFill="1" applyAlignment="1">
      <alignment vertical="center"/>
      <protection/>
    </xf>
    <xf numFmtId="0" fontId="46" fillId="0" borderId="0" xfId="0" applyFont="1" applyFill="1" applyAlignment="1" applyProtection="1">
      <alignment/>
      <protection locked="0"/>
    </xf>
    <xf numFmtId="0" fontId="20" fillId="0" borderId="0" xfId="96" applyFont="1" applyFill="1" applyBorder="1" applyAlignment="1">
      <alignment horizontal="center" vertical="center"/>
      <protection/>
    </xf>
    <xf numFmtId="0" fontId="39" fillId="0" borderId="0" xfId="96" applyFont="1" applyFill="1" applyBorder="1" applyAlignment="1">
      <alignment horizontal="right"/>
      <protection/>
    </xf>
    <xf numFmtId="0" fontId="2" fillId="0" borderId="0" xfId="68" applyNumberFormat="1" applyFont="1" applyFill="1" applyBorder="1" applyAlignment="1" applyProtection="1">
      <alignment/>
      <protection locked="0"/>
    </xf>
    <xf numFmtId="0" fontId="46" fillId="0" borderId="0" xfId="96" applyFont="1" applyFill="1" applyProtection="1">
      <alignment/>
      <protection locked="0"/>
    </xf>
    <xf numFmtId="0" fontId="19" fillId="0" borderId="0" xfId="68" applyNumberFormat="1" applyFont="1" applyFill="1" applyBorder="1" applyAlignment="1" applyProtection="1">
      <alignment wrapText="1"/>
      <protection locked="0"/>
    </xf>
    <xf numFmtId="0" fontId="19" fillId="0" borderId="0" xfId="68" applyNumberFormat="1" applyFont="1" applyFill="1" applyBorder="1" applyAlignment="1" applyProtection="1">
      <alignment horizontal="center" vertical="center"/>
      <protection locked="0"/>
    </xf>
    <xf numFmtId="0" fontId="19" fillId="0" borderId="0" xfId="68" applyNumberFormat="1" applyFont="1" applyFill="1" applyBorder="1" applyAlignment="1" applyProtection="1">
      <alignment horizontal="right"/>
      <protection locked="0"/>
    </xf>
    <xf numFmtId="0" fontId="2" fillId="0" borderId="0" xfId="68" applyNumberFormat="1" applyFont="1" applyFill="1" applyBorder="1" applyAlignment="1" applyProtection="1">
      <alignment horizontal="center" vertical="center"/>
      <protection locked="0"/>
    </xf>
    <xf numFmtId="0" fontId="19" fillId="0" borderId="0" xfId="68" applyNumberFormat="1" applyFont="1" applyFill="1" applyBorder="1" applyAlignment="1" applyProtection="1">
      <alignment/>
      <protection locked="0"/>
    </xf>
    <xf numFmtId="0" fontId="19" fillId="0" borderId="0" xfId="68" applyNumberFormat="1" applyFont="1" applyFill="1" applyBorder="1" applyAlignment="1" applyProtection="1">
      <alignment horizontal="right" vertical="center"/>
      <protection locked="0"/>
    </xf>
    <xf numFmtId="0" fontId="23" fillId="61" borderId="0" xfId="96" applyFont="1" applyFill="1" applyBorder="1" applyAlignment="1" applyProtection="1">
      <alignment horizontal="center" vertical="center" wrapText="1"/>
      <protection locked="0"/>
    </xf>
    <xf numFmtId="0" fontId="2" fillId="61" borderId="0" xfId="68" applyNumberFormat="1" applyFont="1" applyFill="1" applyBorder="1" applyAlignment="1" applyProtection="1">
      <alignment wrapText="1"/>
      <protection locked="0"/>
    </xf>
    <xf numFmtId="0" fontId="2" fillId="61" borderId="0" xfId="68" applyNumberFormat="1" applyFont="1" applyFill="1" applyBorder="1" applyAlignment="1" applyProtection="1">
      <alignment horizontal="center" vertical="center"/>
      <protection locked="0"/>
    </xf>
    <xf numFmtId="0" fontId="2" fillId="61" borderId="0" xfId="68" applyNumberFormat="1" applyFont="1" applyFill="1" applyBorder="1" applyAlignment="1" applyProtection="1">
      <alignment/>
      <protection locked="0"/>
    </xf>
    <xf numFmtId="0" fontId="3" fillId="0" borderId="0" xfId="68" applyNumberFormat="1" applyFill="1" applyBorder="1" applyAlignment="1" applyProtection="1">
      <alignment/>
      <protection locked="0"/>
    </xf>
    <xf numFmtId="0" fontId="47" fillId="0" borderId="0" xfId="0" applyFont="1" applyFill="1" applyAlignment="1" applyProtection="1">
      <alignment/>
      <protection locked="0"/>
    </xf>
    <xf numFmtId="0" fontId="23" fillId="61" borderId="0" xfId="96" applyFont="1" applyFill="1" applyBorder="1" applyAlignment="1" applyProtection="1">
      <alignment horizontal="center" vertical="center"/>
      <protection locked="0"/>
    </xf>
    <xf numFmtId="0" fontId="47" fillId="61" borderId="0" xfId="96" applyFont="1" applyFill="1" applyBorder="1" applyProtection="1">
      <alignment/>
      <protection locked="0"/>
    </xf>
    <xf numFmtId="0" fontId="23" fillId="0" borderId="0" xfId="96" applyFont="1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/>
      <protection locked="0"/>
    </xf>
    <xf numFmtId="0" fontId="20" fillId="0" borderId="0" xfId="96" applyFont="1" applyFill="1" applyAlignment="1" applyProtection="1">
      <alignment horizontal="center" vertical="center"/>
      <protection locked="0"/>
    </xf>
    <xf numFmtId="0" fontId="48" fillId="0" borderId="0" xfId="96" applyFont="1" applyFill="1" applyProtection="1">
      <alignment/>
      <protection locked="0"/>
    </xf>
    <xf numFmtId="0" fontId="49" fillId="0" borderId="0" xfId="96" applyFont="1" applyFill="1" applyAlignment="1" applyProtection="1">
      <alignment horizontal="center" vertical="center"/>
      <protection locked="0"/>
    </xf>
    <xf numFmtId="0" fontId="20" fillId="0" borderId="66" xfId="0" applyFont="1" applyFill="1" applyBorder="1" applyAlignment="1">
      <alignment horizontal="center" vertical="center"/>
    </xf>
    <xf numFmtId="0" fontId="20" fillId="0" borderId="67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0" fillId="0" borderId="69" xfId="0" applyFont="1" applyFill="1" applyBorder="1" applyAlignment="1">
      <alignment horizontal="center" vertical="center" wrapText="1"/>
    </xf>
    <xf numFmtId="0" fontId="14" fillId="58" borderId="67" xfId="0" applyFont="1" applyFill="1" applyBorder="1" applyAlignment="1">
      <alignment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 wrapText="1"/>
    </xf>
    <xf numFmtId="0" fontId="14" fillId="40" borderId="62" xfId="0" applyFont="1" applyFill="1" applyBorder="1" applyAlignment="1">
      <alignment horizontal="center" vertical="center" wrapText="1"/>
    </xf>
    <xf numFmtId="0" fontId="14" fillId="40" borderId="58" xfId="0" applyFont="1" applyFill="1" applyBorder="1" applyAlignment="1">
      <alignment horizontal="center" vertical="center" wrapText="1"/>
    </xf>
    <xf numFmtId="0" fontId="20" fillId="0" borderId="71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0" fillId="0" borderId="72" xfId="0" applyBorder="1" applyAlignment="1">
      <alignment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40" borderId="63" xfId="0" applyFont="1" applyFill="1" applyBorder="1" applyAlignment="1">
      <alignment horizontal="center" vertical="center" wrapText="1"/>
    </xf>
    <xf numFmtId="0" fontId="14" fillId="40" borderId="64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73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14" fillId="40" borderId="24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74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4" fillId="0" borderId="44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0" fillId="0" borderId="7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0" fillId="0" borderId="33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/>
    </xf>
    <xf numFmtId="0" fontId="0" fillId="0" borderId="24" xfId="98" applyFont="1" applyFill="1" applyBorder="1" applyAlignment="1">
      <alignment horizontal="center" wrapText="1"/>
      <protection/>
    </xf>
    <xf numFmtId="0" fontId="0" fillId="0" borderId="58" xfId="98" applyFont="1" applyFill="1" applyBorder="1" applyAlignment="1">
      <alignment horizontal="center" wrapText="1"/>
      <protection/>
    </xf>
    <xf numFmtId="0" fontId="0" fillId="40" borderId="0" xfId="0" applyFill="1" applyBorder="1" applyAlignment="1">
      <alignment horizontal="center"/>
    </xf>
    <xf numFmtId="0" fontId="0" fillId="0" borderId="29" xfId="98" applyFont="1" applyFill="1" applyBorder="1" applyAlignment="1">
      <alignment horizontal="center" wrapText="1"/>
      <protection/>
    </xf>
    <xf numFmtId="0" fontId="20" fillId="0" borderId="70" xfId="0" applyFont="1" applyFill="1" applyBorder="1" applyAlignment="1">
      <alignment horizontal="center" vertical="center"/>
    </xf>
    <xf numFmtId="0" fontId="0" fillId="0" borderId="72" xfId="0" applyBorder="1" applyAlignment="1">
      <alignment/>
    </xf>
    <xf numFmtId="0" fontId="14" fillId="0" borderId="28" xfId="0" applyFont="1" applyFill="1" applyBorder="1" applyAlignment="1">
      <alignment horizontal="center" vertical="center" wrapText="1"/>
    </xf>
    <xf numFmtId="0" fontId="14" fillId="40" borderId="0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70" xfId="0" applyBorder="1" applyAlignment="1">
      <alignment/>
    </xf>
    <xf numFmtId="0" fontId="14" fillId="40" borderId="57" xfId="0" applyFont="1" applyFill="1" applyBorder="1" applyAlignment="1">
      <alignment horizontal="center" vertical="center" wrapText="1"/>
    </xf>
    <xf numFmtId="0" fontId="14" fillId="40" borderId="28" xfId="0" applyFont="1" applyFill="1" applyBorder="1" applyAlignment="1">
      <alignment horizontal="center" vertical="center" wrapText="1"/>
    </xf>
    <xf numFmtId="0" fontId="20" fillId="0" borderId="75" xfId="0" applyFont="1" applyFill="1" applyBorder="1" applyAlignment="1">
      <alignment horizontal="center" vertical="center"/>
    </xf>
    <xf numFmtId="0" fontId="22" fillId="62" borderId="20" xfId="68" applyNumberFormat="1" applyFont="1" applyFill="1" applyBorder="1" applyAlignment="1" applyProtection="1">
      <alignment horizontal="center" vertical="center" wrapText="1"/>
      <protection locked="0"/>
    </xf>
    <xf numFmtId="0" fontId="22" fillId="62" borderId="49" xfId="68" applyNumberFormat="1" applyFont="1" applyFill="1" applyBorder="1" applyAlignment="1" applyProtection="1">
      <alignment horizontal="center" vertical="center" wrapText="1"/>
      <protection locked="0"/>
    </xf>
    <xf numFmtId="165" fontId="22" fillId="62" borderId="49" xfId="68" applyNumberFormat="1" applyFont="1" applyFill="1" applyBorder="1" applyAlignment="1" applyProtection="1">
      <alignment horizontal="center" vertical="center" wrapText="1"/>
      <protection locked="0"/>
    </xf>
    <xf numFmtId="0" fontId="22" fillId="62" borderId="76" xfId="68" applyNumberFormat="1" applyFont="1" applyFill="1" applyBorder="1" applyAlignment="1" applyProtection="1">
      <alignment horizontal="center" vertical="center" wrapText="1"/>
      <protection locked="0"/>
    </xf>
    <xf numFmtId="0" fontId="20" fillId="0" borderId="20" xfId="0" applyFont="1" applyFill="1" applyBorder="1" applyAlignment="1" applyProtection="1">
      <alignment horizontal="center" vertical="top" textRotation="180" wrapText="1"/>
      <protection locked="0"/>
    </xf>
    <xf numFmtId="0" fontId="23" fillId="36" borderId="50" xfId="0" applyFont="1" applyFill="1" applyBorder="1" applyAlignment="1" applyProtection="1">
      <alignment horizontal="center" vertical="center" wrapText="1"/>
      <protection locked="0"/>
    </xf>
    <xf numFmtId="0" fontId="24" fillId="0" borderId="24" xfId="0" applyFont="1" applyFill="1" applyBorder="1" applyAlignment="1">
      <alignment horizontal="right" wrapText="1"/>
    </xf>
    <xf numFmtId="0" fontId="24" fillId="0" borderId="24" xfId="0" applyFont="1" applyFill="1" applyBorder="1" applyAlignment="1">
      <alignment horizontal="center" vertical="center" wrapText="1"/>
    </xf>
    <xf numFmtId="1" fontId="24" fillId="0" borderId="24" xfId="0" applyNumberFormat="1" applyFont="1" applyFill="1" applyBorder="1" applyAlignment="1">
      <alignment horizontal="right" wrapText="1"/>
    </xf>
    <xf numFmtId="1" fontId="24" fillId="0" borderId="25" xfId="0" applyNumberFormat="1" applyFont="1" applyFill="1" applyBorder="1" applyAlignment="1">
      <alignment horizontal="right" wrapText="1"/>
    </xf>
    <xf numFmtId="0" fontId="27" fillId="0" borderId="77" xfId="78" applyNumberFormat="1" applyFont="1" applyFill="1" applyBorder="1" applyAlignment="1" applyProtection="1">
      <alignment vertical="center" textRotation="180" wrapText="1"/>
      <protection locked="0"/>
    </xf>
    <xf numFmtId="0" fontId="27" fillId="0" borderId="35" xfId="78" applyNumberFormat="1" applyFont="1" applyFill="1" applyBorder="1" applyAlignment="1" applyProtection="1">
      <alignment vertical="center" textRotation="180" wrapText="1"/>
      <protection locked="0"/>
    </xf>
    <xf numFmtId="0" fontId="27" fillId="0" borderId="78" xfId="78" applyNumberFormat="1" applyFont="1" applyFill="1" applyBorder="1" applyAlignment="1" applyProtection="1">
      <alignment vertical="center" textRotation="180" wrapText="1"/>
      <protection locked="0"/>
    </xf>
    <xf numFmtId="0" fontId="27" fillId="0" borderId="35" xfId="78" applyNumberFormat="1" applyFont="1" applyFill="1" applyBorder="1" applyAlignment="1" applyProtection="1">
      <alignment horizontal="center" vertical="center" textRotation="180" wrapText="1"/>
      <protection locked="0"/>
    </xf>
    <xf numFmtId="0" fontId="28" fillId="35" borderId="47" xfId="0" applyFont="1" applyFill="1" applyBorder="1" applyAlignment="1" applyProtection="1">
      <alignment horizontal="center" vertical="center" wrapText="1"/>
      <protection locked="0"/>
    </xf>
    <xf numFmtId="0" fontId="24" fillId="58" borderId="24" xfId="0" applyFont="1" applyFill="1" applyBorder="1" applyAlignment="1">
      <alignment vertical="center" wrapText="1"/>
    </xf>
    <xf numFmtId="0" fontId="24" fillId="58" borderId="54" xfId="99" applyFont="1" applyFill="1" applyBorder="1" applyAlignment="1">
      <alignment vertical="center" wrapText="1"/>
      <protection/>
    </xf>
    <xf numFmtId="0" fontId="24" fillId="58" borderId="54" xfId="0" applyFont="1" applyFill="1" applyBorder="1" applyAlignment="1">
      <alignment vertical="center" wrapText="1"/>
    </xf>
    <xf numFmtId="0" fontId="22" fillId="36" borderId="24" xfId="98" applyFont="1" applyFill="1" applyBorder="1" applyAlignment="1">
      <alignment horizontal="center" vertical="center" wrapText="1"/>
      <protection/>
    </xf>
    <xf numFmtId="0" fontId="28" fillId="36" borderId="50" xfId="98" applyFont="1" applyFill="1" applyBorder="1" applyAlignment="1">
      <alignment horizontal="center" vertical="center" textRotation="90" wrapText="1"/>
      <protection/>
    </xf>
    <xf numFmtId="0" fontId="32" fillId="0" borderId="20" xfId="96" applyFont="1" applyFill="1" applyBorder="1" applyAlignment="1" applyProtection="1">
      <alignment horizontal="center" vertical="center"/>
      <protection/>
    </xf>
    <xf numFmtId="0" fontId="32" fillId="0" borderId="79" xfId="96" applyFont="1" applyFill="1" applyBorder="1" applyAlignment="1" applyProtection="1">
      <alignment horizontal="center" vertical="center"/>
      <protection locked="0"/>
    </xf>
    <xf numFmtId="0" fontId="20" fillId="0" borderId="80" xfId="96" applyFont="1" applyFill="1" applyBorder="1" applyAlignment="1" applyProtection="1">
      <alignment horizontal="center" vertical="center"/>
      <protection/>
    </xf>
    <xf numFmtId="0" fontId="20" fillId="0" borderId="78" xfId="96" applyFont="1" applyFill="1" applyBorder="1" applyAlignment="1" applyProtection="1">
      <alignment horizontal="center" vertical="center"/>
      <protection/>
    </xf>
    <xf numFmtId="0" fontId="20" fillId="0" borderId="77" xfId="96" applyFont="1" applyFill="1" applyBorder="1" applyAlignment="1" applyProtection="1">
      <alignment horizontal="center" vertical="center"/>
      <protection/>
    </xf>
    <xf numFmtId="0" fontId="20" fillId="0" borderId="81" xfId="96" applyFont="1" applyFill="1" applyBorder="1" applyAlignment="1" applyProtection="1">
      <alignment horizontal="left" vertical="center" wrapText="1"/>
      <protection/>
    </xf>
    <xf numFmtId="0" fontId="20" fillId="0" borderId="26" xfId="96" applyFont="1" applyFill="1" applyBorder="1" applyAlignment="1" applyProtection="1">
      <alignment horizontal="left" vertical="center" wrapText="1"/>
      <protection/>
    </xf>
    <xf numFmtId="0" fontId="20" fillId="0" borderId="22" xfId="96" applyFont="1" applyFill="1" applyBorder="1" applyAlignment="1" applyProtection="1">
      <alignment horizontal="left" vertical="center" wrapText="1"/>
      <protection/>
    </xf>
    <xf numFmtId="0" fontId="20" fillId="0" borderId="34" xfId="96" applyFont="1" applyFill="1" applyBorder="1" applyAlignment="1" applyProtection="1">
      <alignment horizontal="left" vertical="center" wrapText="1"/>
      <protection/>
    </xf>
    <xf numFmtId="0" fontId="20" fillId="0" borderId="73" xfId="96" applyFont="1" applyFill="1" applyBorder="1" applyAlignment="1" applyProtection="1">
      <alignment horizontal="left" vertical="center" wrapText="1"/>
      <protection/>
    </xf>
    <xf numFmtId="0" fontId="35" fillId="0" borderId="26" xfId="96" applyFont="1" applyFill="1" applyBorder="1" applyAlignment="1" applyProtection="1">
      <alignment horizontal="left" vertical="center" wrapText="1"/>
      <protection/>
    </xf>
    <xf numFmtId="0" fontId="20" fillId="0" borderId="50" xfId="96" applyFont="1" applyFill="1" applyBorder="1" applyAlignment="1" applyProtection="1">
      <alignment horizontal="left" vertical="center" wrapText="1"/>
      <protection/>
    </xf>
    <xf numFmtId="0" fontId="20" fillId="0" borderId="31" xfId="96" applyFont="1" applyFill="1" applyBorder="1" applyAlignment="1" applyProtection="1">
      <alignment horizontal="center" vertical="center" wrapText="1"/>
      <protection/>
    </xf>
    <xf numFmtId="0" fontId="24" fillId="0" borderId="73" xfId="96" applyFont="1" applyBorder="1" applyAlignment="1">
      <alignment horizontal="left"/>
      <protection/>
    </xf>
    <xf numFmtId="0" fontId="20" fillId="40" borderId="29" xfId="96" applyFont="1" applyFill="1" applyBorder="1" applyAlignment="1" applyProtection="1">
      <alignment horizontal="center" vertical="center"/>
      <protection locked="0"/>
    </xf>
    <xf numFmtId="0" fontId="24" fillId="0" borderId="34" xfId="96" applyFont="1" applyBorder="1" applyAlignment="1">
      <alignment horizontal="left"/>
      <protection/>
    </xf>
    <xf numFmtId="0" fontId="24" fillId="0" borderId="82" xfId="96" applyFont="1" applyBorder="1" applyAlignment="1">
      <alignment horizontal="left"/>
      <protection/>
    </xf>
    <xf numFmtId="0" fontId="24" fillId="58" borderId="73" xfId="0" applyFont="1" applyFill="1" applyBorder="1" applyAlignment="1" applyProtection="1">
      <alignment horizontal="left" vertical="center" wrapText="1"/>
      <protection locked="0"/>
    </xf>
    <xf numFmtId="0" fontId="24" fillId="58" borderId="34" xfId="0" applyFont="1" applyFill="1" applyBorder="1" applyAlignment="1" applyProtection="1">
      <alignment horizontal="left" vertical="center" wrapText="1"/>
      <protection locked="0"/>
    </xf>
    <xf numFmtId="0" fontId="24" fillId="58" borderId="82" xfId="0" applyFont="1" applyFill="1" applyBorder="1" applyAlignment="1" applyProtection="1">
      <alignment horizontal="left" vertical="center" wrapText="1"/>
      <protection locked="0"/>
    </xf>
    <xf numFmtId="0" fontId="38" fillId="0" borderId="19" xfId="96" applyFont="1" applyFill="1" applyBorder="1" applyAlignment="1" applyProtection="1">
      <alignment horizontal="right" vertical="center"/>
      <protection/>
    </xf>
    <xf numFmtId="0" fontId="39" fillId="0" borderId="20" xfId="96" applyFont="1" applyFill="1" applyBorder="1" applyAlignment="1">
      <alignment horizontal="center" vertical="center"/>
      <protection/>
    </xf>
    <xf numFmtId="166" fontId="41" fillId="0" borderId="20" xfId="66" applyNumberFormat="1" applyFont="1" applyFill="1" applyBorder="1" applyAlignment="1" applyProtection="1">
      <alignment horizontal="center" vertical="center"/>
      <protection/>
    </xf>
    <xf numFmtId="0" fontId="39" fillId="0" borderId="0" xfId="96" applyFont="1" applyFill="1" applyBorder="1" applyAlignment="1" applyProtection="1">
      <alignment horizontal="right"/>
      <protection locked="0"/>
    </xf>
    <xf numFmtId="0" fontId="39" fillId="0" borderId="0" xfId="96" applyFont="1" applyFill="1" applyBorder="1">
      <alignment/>
      <protection/>
    </xf>
    <xf numFmtId="0" fontId="42" fillId="0" borderId="0" xfId="96" applyFont="1" applyFill="1" applyBorder="1" applyAlignment="1">
      <alignment horizontal="right"/>
      <protection/>
    </xf>
    <xf numFmtId="0" fontId="44" fillId="0" borderId="0" xfId="96" applyFont="1" applyFill="1" applyBorder="1" applyAlignment="1">
      <alignment horizontal="right"/>
      <protection/>
    </xf>
    <xf numFmtId="0" fontId="38" fillId="0" borderId="0" xfId="96" applyFont="1" applyFill="1" applyBorder="1" applyAlignment="1">
      <alignment horizontal="right"/>
      <protection/>
    </xf>
    <xf numFmtId="0" fontId="50" fillId="0" borderId="83" xfId="0" applyFont="1" applyFill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 wrapText="1"/>
    </xf>
  </cellXfs>
  <cellStyles count="9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Bevitel" xfId="58"/>
    <cellStyle name="Calculation 2" xfId="59"/>
    <cellStyle name="Check Cell 2" xfId="60"/>
    <cellStyle name="Cím" xfId="61"/>
    <cellStyle name="Címsor 1" xfId="62"/>
    <cellStyle name="Címsor 2" xfId="63"/>
    <cellStyle name="Címsor 3" xfId="64"/>
    <cellStyle name="Címsor 4" xfId="65"/>
    <cellStyle name="Currency 2" xfId="66"/>
    <cellStyle name="Ellenőrzőcella" xfId="67"/>
    <cellStyle name="Excel_BuiltIn_Rossz 1" xfId="68"/>
    <cellStyle name="Explanatory Text 2" xfId="69"/>
    <cellStyle name="Comma" xfId="70"/>
    <cellStyle name="Comma [0]" xfId="71"/>
    <cellStyle name="Figyelmeztetés" xfId="72"/>
    <cellStyle name="Good 2" xfId="73"/>
    <cellStyle name="Heading 1 2" xfId="74"/>
    <cellStyle name="Heading 2 2" xfId="75"/>
    <cellStyle name="Heading 3 2" xfId="76"/>
    <cellStyle name="Heading 4 2" xfId="77"/>
    <cellStyle name="Hyperlink" xfId="78"/>
    <cellStyle name="Hivatkozott cella" xfId="79"/>
    <cellStyle name="Input 2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Linked Cell 2" xfId="90"/>
    <cellStyle name="Magyarázó szöveg" xfId="91"/>
    <cellStyle name="Neutral 2" xfId="92"/>
    <cellStyle name="Normal 2" xfId="93"/>
    <cellStyle name="Normál 2" xfId="94"/>
    <cellStyle name="Normál 2 2" xfId="95"/>
    <cellStyle name="Normal 3" xfId="96"/>
    <cellStyle name="Normál 3" xfId="97"/>
    <cellStyle name="Normál 6" xfId="98"/>
    <cellStyle name="Normál_Norbi heti menű" xfId="99"/>
    <cellStyle name="Note 2" xfId="100"/>
    <cellStyle name="Output 2" xfId="101"/>
    <cellStyle name="Összesen" xfId="102"/>
    <cellStyle name="Currency" xfId="103"/>
    <cellStyle name="Currency [0]" xfId="104"/>
    <cellStyle name="Rossz" xfId="105"/>
    <cellStyle name="Semleges" xfId="106"/>
    <cellStyle name="Számítás" xfId="107"/>
    <cellStyle name="Percent" xfId="108"/>
    <cellStyle name="Title 2" xfId="109"/>
    <cellStyle name="Total 2" xfId="110"/>
    <cellStyle name="Warning Text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28575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54100" cy="1743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514350</xdr:colOff>
      <xdr:row>67</xdr:row>
      <xdr:rowOff>1104900</xdr:rowOff>
    </xdr:from>
    <xdr:to>
      <xdr:col>2</xdr:col>
      <xdr:colOff>247650</xdr:colOff>
      <xdr:row>68</xdr:row>
      <xdr:rowOff>257175</xdr:rowOff>
    </xdr:to>
    <xdr:pic>
      <xdr:nvPicPr>
        <xdr:cNvPr id="2" name="Picture 14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67922775"/>
          <a:ext cx="1219200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letal.hu" TargetMode="External" /><Relationship Id="rId2" Type="http://schemas.openxmlformats.org/officeDocument/2006/relationships/hyperlink" Target="http://www.teletal.hu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4"/>
  <sheetViews>
    <sheetView tabSelected="1" zoomScaleSheetLayoutView="55" zoomScalePageLayoutView="0" workbookViewId="0" topLeftCell="A53">
      <selection activeCell="L32" sqref="L32:L33"/>
    </sheetView>
  </sheetViews>
  <sheetFormatPr defaultColWidth="9.140625" defaultRowHeight="12.75"/>
  <cols>
    <col min="1" max="1" width="5.00390625" style="1" customWidth="1"/>
    <col min="2" max="2" width="22.28125" style="2" customWidth="1"/>
    <col min="3" max="3" width="26.57421875" style="2" customWidth="1"/>
    <col min="4" max="4" width="7.8515625" style="3" customWidth="1"/>
    <col min="5" max="5" width="26.57421875" style="2" customWidth="1"/>
    <col min="6" max="6" width="7.8515625" style="3" customWidth="1"/>
    <col min="7" max="7" width="26.57421875" style="2" customWidth="1"/>
    <col min="8" max="8" width="7.8515625" style="3" customWidth="1"/>
    <col min="9" max="9" width="26.57421875" style="2" customWidth="1"/>
    <col min="10" max="10" width="9.28125" style="4" customWidth="1"/>
    <col min="11" max="11" width="26.57421875" style="2" customWidth="1"/>
    <col min="12" max="12" width="7.8515625" style="4" customWidth="1"/>
    <col min="13" max="13" width="5.421875" style="4" customWidth="1"/>
    <col min="14" max="14" width="22.28125" style="4" customWidth="1"/>
    <col min="15" max="15" width="4.28125" style="5" customWidth="1"/>
    <col min="16" max="16" width="12.7109375" style="2" customWidth="1"/>
    <col min="17" max="17" width="23.28125" style="2" customWidth="1"/>
    <col min="18" max="18" width="15.57421875" style="2" customWidth="1"/>
    <col min="19" max="19" width="36.421875" style="2" customWidth="1"/>
    <col min="20" max="20" width="13.28125" style="2" customWidth="1"/>
    <col min="21" max="21" width="17.7109375" style="2" customWidth="1"/>
    <col min="22" max="16384" width="9.140625" style="2" customWidth="1"/>
  </cols>
  <sheetData>
    <row r="1" spans="1:15" ht="135" customHeight="1">
      <c r="A1" s="6"/>
      <c r="B1" s="7"/>
      <c r="C1" s="7"/>
      <c r="D1" s="8"/>
      <c r="E1" s="7"/>
      <c r="F1" s="8"/>
      <c r="G1" s="7"/>
      <c r="H1" s="8"/>
      <c r="I1" s="7"/>
      <c r="J1" s="9"/>
      <c r="K1" s="7"/>
      <c r="L1" s="9"/>
      <c r="M1" s="10"/>
      <c r="N1" s="10"/>
      <c r="O1" s="2"/>
    </row>
    <row r="2" spans="1:16" s="11" customFormat="1" ht="14.25" customHeight="1">
      <c r="A2" s="283" t="s">
        <v>0</v>
      </c>
      <c r="B2" s="283"/>
      <c r="C2" s="284" t="s">
        <v>1</v>
      </c>
      <c r="D2" s="284"/>
      <c r="E2" s="284" t="s">
        <v>2</v>
      </c>
      <c r="F2" s="284"/>
      <c r="G2" s="285" t="s">
        <v>3</v>
      </c>
      <c r="H2" s="285"/>
      <c r="I2" s="284" t="s">
        <v>4</v>
      </c>
      <c r="J2" s="284"/>
      <c r="K2" s="286" t="s">
        <v>5</v>
      </c>
      <c r="L2" s="286"/>
      <c r="M2" s="286"/>
      <c r="O2" s="2"/>
      <c r="P2" s="2"/>
    </row>
    <row r="3" spans="1:16" s="11" customFormat="1" ht="45" customHeight="1">
      <c r="A3" s="12" t="s">
        <v>6</v>
      </c>
      <c r="B3" s="13" t="s">
        <v>7</v>
      </c>
      <c r="C3" s="14"/>
      <c r="D3" s="15">
        <f>+Árak!C2</f>
        <v>0</v>
      </c>
      <c r="E3" s="14" t="s">
        <v>352</v>
      </c>
      <c r="F3" s="15">
        <f>+Árak!D2</f>
        <v>120</v>
      </c>
      <c r="G3" s="14" t="s">
        <v>8</v>
      </c>
      <c r="H3" s="15">
        <f>+Árak!E2</f>
        <v>120</v>
      </c>
      <c r="I3" s="14" t="s">
        <v>9</v>
      </c>
      <c r="J3" s="16">
        <f>+Árak!F2</f>
        <v>120</v>
      </c>
      <c r="K3" s="14" t="s">
        <v>10</v>
      </c>
      <c r="L3" s="17">
        <f>+Árak!G2</f>
        <v>120</v>
      </c>
      <c r="M3" s="287" t="s">
        <v>11</v>
      </c>
      <c r="O3" s="2"/>
      <c r="P3" s="2"/>
    </row>
    <row r="4" spans="1:16" s="11" customFormat="1" ht="39.75" customHeight="1">
      <c r="A4" s="18" t="s">
        <v>12</v>
      </c>
      <c r="B4" s="13" t="s">
        <v>7</v>
      </c>
      <c r="C4" s="14"/>
      <c r="D4" s="15">
        <f>+Árak!C3</f>
        <v>0</v>
      </c>
      <c r="E4" s="14" t="s">
        <v>353</v>
      </c>
      <c r="F4" s="15">
        <f>+Árak!D3</f>
        <v>145</v>
      </c>
      <c r="G4" s="14" t="s">
        <v>14</v>
      </c>
      <c r="H4" s="15">
        <f>+Árak!E3</f>
        <v>180</v>
      </c>
      <c r="I4" s="14" t="s">
        <v>13</v>
      </c>
      <c r="J4" s="16">
        <f>+Árak!F3</f>
        <v>150</v>
      </c>
      <c r="K4" s="14" t="s">
        <v>15</v>
      </c>
      <c r="L4" s="17">
        <f>+Árak!G3</f>
        <v>140</v>
      </c>
      <c r="M4" s="287"/>
      <c r="O4" s="2"/>
      <c r="P4" s="2"/>
    </row>
    <row r="5" spans="1:15" ht="97.5" customHeight="1">
      <c r="A5" s="19" t="s">
        <v>16</v>
      </c>
      <c r="B5" s="20" t="s">
        <v>17</v>
      </c>
      <c r="C5" s="14"/>
      <c r="D5" s="15">
        <f>+Árak!C4</f>
        <v>0</v>
      </c>
      <c r="E5" s="14" t="s">
        <v>18</v>
      </c>
      <c r="F5" s="15">
        <f>+Árak!D4</f>
        <v>445</v>
      </c>
      <c r="G5" s="14" t="s">
        <v>19</v>
      </c>
      <c r="H5" s="15">
        <f>+Árak!E4</f>
        <v>395</v>
      </c>
      <c r="I5" s="14" t="s">
        <v>20</v>
      </c>
      <c r="J5" s="16">
        <f>+Árak!F4</f>
        <v>410</v>
      </c>
      <c r="K5" s="14" t="s">
        <v>21</v>
      </c>
      <c r="L5" s="17">
        <f>+Árak!G4</f>
        <v>395</v>
      </c>
      <c r="M5" s="287"/>
      <c r="N5" s="2"/>
      <c r="O5" s="2"/>
    </row>
    <row r="6" spans="1:15" ht="64.5" customHeight="1">
      <c r="A6" s="21" t="s">
        <v>22</v>
      </c>
      <c r="B6" s="22" t="s">
        <v>17</v>
      </c>
      <c r="C6" s="14"/>
      <c r="D6" s="15">
        <f>+Árak!C5</f>
        <v>0</v>
      </c>
      <c r="E6" s="14" t="s">
        <v>23</v>
      </c>
      <c r="F6" s="15">
        <f>+Árak!D5</f>
        <v>490</v>
      </c>
      <c r="G6" s="14" t="s">
        <v>24</v>
      </c>
      <c r="H6" s="15">
        <f>+Árak!E5</f>
        <v>475</v>
      </c>
      <c r="I6" s="14" t="s">
        <v>25</v>
      </c>
      <c r="J6" s="16">
        <f>+Árak!F5</f>
        <v>460</v>
      </c>
      <c r="K6" s="14" t="s">
        <v>26</v>
      </c>
      <c r="L6" s="17">
        <f>+Árak!G5</f>
        <v>495</v>
      </c>
      <c r="M6" s="287"/>
      <c r="N6" s="23" t="s">
        <v>27</v>
      </c>
      <c r="O6" s="2"/>
    </row>
    <row r="7" spans="1:15" ht="67.5" customHeight="1">
      <c r="A7" s="21" t="s">
        <v>28</v>
      </c>
      <c r="B7" s="22" t="s">
        <v>17</v>
      </c>
      <c r="C7" s="14"/>
      <c r="D7" s="15">
        <f>+Árak!C6</f>
        <v>0</v>
      </c>
      <c r="E7" s="14" t="s">
        <v>354</v>
      </c>
      <c r="F7" s="15">
        <f>+Árak!D6</f>
        <v>425</v>
      </c>
      <c r="G7" s="14" t="s">
        <v>393</v>
      </c>
      <c r="H7" s="15">
        <f>+Árak!E6</f>
        <v>530</v>
      </c>
      <c r="I7" s="14" t="s">
        <v>29</v>
      </c>
      <c r="J7" s="16">
        <f>+Árak!F6</f>
        <v>490</v>
      </c>
      <c r="K7" s="14" t="s">
        <v>30</v>
      </c>
      <c r="L7" s="17">
        <f>+Árak!G6</f>
        <v>460</v>
      </c>
      <c r="M7" s="287"/>
      <c r="N7" s="24" t="s">
        <v>31</v>
      </c>
      <c r="O7" s="2"/>
    </row>
    <row r="8" spans="1:15" ht="58.5" customHeight="1">
      <c r="A8" s="21" t="s">
        <v>32</v>
      </c>
      <c r="B8" s="22" t="s">
        <v>33</v>
      </c>
      <c r="C8" s="14"/>
      <c r="D8" s="15">
        <f>+Árak!C7</f>
        <v>0</v>
      </c>
      <c r="E8" s="14" t="s">
        <v>355</v>
      </c>
      <c r="F8" s="15">
        <f>+Árak!D7</f>
        <v>590</v>
      </c>
      <c r="G8" s="14" t="s">
        <v>34</v>
      </c>
      <c r="H8" s="15">
        <f>+Árak!E7</f>
        <v>565</v>
      </c>
      <c r="I8" s="14" t="s">
        <v>35</v>
      </c>
      <c r="J8" s="16">
        <f>+Árak!F7</f>
        <v>610</v>
      </c>
      <c r="K8" s="14" t="s">
        <v>36</v>
      </c>
      <c r="L8" s="17">
        <f>+Árak!G7</f>
        <v>585</v>
      </c>
      <c r="M8" s="287"/>
      <c r="N8" s="2"/>
      <c r="O8" s="2"/>
    </row>
    <row r="9" spans="1:15" ht="47.25" customHeight="1">
      <c r="A9" s="25" t="s">
        <v>37</v>
      </c>
      <c r="B9" s="26" t="s">
        <v>38</v>
      </c>
      <c r="C9" s="14"/>
      <c r="D9" s="15">
        <f>+Árak!C8</f>
        <v>0</v>
      </c>
      <c r="E9" s="14" t="s">
        <v>356</v>
      </c>
      <c r="F9" s="15">
        <f>+Árak!D8</f>
        <v>745</v>
      </c>
      <c r="G9" s="14" t="s">
        <v>39</v>
      </c>
      <c r="H9" s="15">
        <f>+Árak!E8</f>
        <v>955</v>
      </c>
      <c r="I9" s="14" t="s">
        <v>40</v>
      </c>
      <c r="J9" s="16">
        <f>+Árak!F8</f>
        <v>875</v>
      </c>
      <c r="K9" s="14" t="s">
        <v>41</v>
      </c>
      <c r="L9" s="17">
        <f>+Árak!G8</f>
        <v>925</v>
      </c>
      <c r="M9" s="287"/>
      <c r="N9" s="2"/>
      <c r="O9" s="2"/>
    </row>
    <row r="10" spans="1:15" ht="99.75" customHeight="1">
      <c r="A10" s="27" t="s">
        <v>42</v>
      </c>
      <c r="B10" s="28" t="s">
        <v>43</v>
      </c>
      <c r="C10" s="14"/>
      <c r="D10" s="15">
        <f>+Árak!C9</f>
        <v>0</v>
      </c>
      <c r="E10" s="14" t="s">
        <v>44</v>
      </c>
      <c r="F10" s="15">
        <f>+Árak!D9</f>
        <v>480</v>
      </c>
      <c r="G10" s="14" t="s">
        <v>394</v>
      </c>
      <c r="H10" s="15">
        <f>+Árak!E9</f>
        <v>465</v>
      </c>
      <c r="I10" s="14" t="s">
        <v>45</v>
      </c>
      <c r="J10" s="16">
        <f>+Árak!F9</f>
        <v>440</v>
      </c>
      <c r="K10" s="14" t="s">
        <v>46</v>
      </c>
      <c r="L10" s="17">
        <f>+Árak!G9</f>
        <v>445</v>
      </c>
      <c r="M10" s="287"/>
      <c r="N10" s="2"/>
      <c r="O10" s="2"/>
    </row>
    <row r="11" spans="1:15" ht="39.75" customHeight="1">
      <c r="A11" s="29" t="s">
        <v>47</v>
      </c>
      <c r="B11" s="288" t="s">
        <v>48</v>
      </c>
      <c r="C11" s="30"/>
      <c r="D11" s="289">
        <f>+Árak!C10</f>
        <v>0</v>
      </c>
      <c r="E11" s="14" t="s">
        <v>49</v>
      </c>
      <c r="F11" s="289">
        <f>+Árak!D10</f>
        <v>810</v>
      </c>
      <c r="G11" s="30" t="s">
        <v>50</v>
      </c>
      <c r="H11" s="289">
        <f>+Árak!E10</f>
        <v>795</v>
      </c>
      <c r="I11" s="290" t="s">
        <v>51</v>
      </c>
      <c r="J11" s="291">
        <f>+Árak!F10</f>
        <v>845</v>
      </c>
      <c r="K11" s="30" t="s">
        <v>443</v>
      </c>
      <c r="L11" s="292">
        <f>+Árak!G10</f>
        <v>815</v>
      </c>
      <c r="M11" s="287"/>
      <c r="N11" s="2"/>
      <c r="O11" s="2"/>
    </row>
    <row r="12" spans="1:15" ht="51.75" customHeight="1">
      <c r="A12" s="31"/>
      <c r="B12" s="288"/>
      <c r="C12" s="30"/>
      <c r="D12" s="289"/>
      <c r="E12" s="14" t="s">
        <v>357</v>
      </c>
      <c r="F12" s="289"/>
      <c r="G12" s="30" t="s">
        <v>53</v>
      </c>
      <c r="H12" s="289"/>
      <c r="I12" s="290"/>
      <c r="J12" s="291"/>
      <c r="K12" s="30" t="s">
        <v>444</v>
      </c>
      <c r="L12" s="292"/>
      <c r="M12" s="287"/>
      <c r="N12" s="2"/>
      <c r="O12" s="2"/>
    </row>
    <row r="13" spans="1:15" ht="69" customHeight="1">
      <c r="A13" s="32"/>
      <c r="B13" s="288"/>
      <c r="C13" s="30"/>
      <c r="D13" s="15">
        <f>+Árak!C11</f>
        <v>0</v>
      </c>
      <c r="E13" s="14" t="s">
        <v>63</v>
      </c>
      <c r="F13" s="15">
        <f>+Árak!D11</f>
        <v>795</v>
      </c>
      <c r="G13" s="14" t="s">
        <v>54</v>
      </c>
      <c r="H13" s="15">
        <f>+Árak!E11</f>
        <v>845</v>
      </c>
      <c r="I13" s="14"/>
      <c r="J13" s="16">
        <f>+Árak!F11</f>
        <v>0</v>
      </c>
      <c r="K13" s="14" t="s">
        <v>445</v>
      </c>
      <c r="L13" s="17">
        <f>+Árak!G11</f>
        <v>830</v>
      </c>
      <c r="M13" s="287"/>
      <c r="N13" s="2"/>
      <c r="O13" s="2"/>
    </row>
    <row r="14" spans="1:15" ht="51.75" customHeight="1">
      <c r="A14" s="29" t="s">
        <v>55</v>
      </c>
      <c r="B14" s="33" t="s">
        <v>56</v>
      </c>
      <c r="C14" s="14"/>
      <c r="D14" s="289">
        <f>+Árak!C12</f>
        <v>0</v>
      </c>
      <c r="E14" s="14" t="s">
        <v>358</v>
      </c>
      <c r="F14" s="289">
        <f>+Árak!D12</f>
        <v>635</v>
      </c>
      <c r="G14" s="14" t="s">
        <v>59</v>
      </c>
      <c r="H14" s="289">
        <f>+Árak!E12</f>
        <v>820</v>
      </c>
      <c r="I14" s="14" t="s">
        <v>57</v>
      </c>
      <c r="J14" s="291">
        <f>+Árak!F12</f>
        <v>820</v>
      </c>
      <c r="K14" s="14" t="s">
        <v>58</v>
      </c>
      <c r="L14" s="292">
        <f>+Árak!G12</f>
        <v>830</v>
      </c>
      <c r="M14" s="287"/>
      <c r="N14" s="2"/>
      <c r="O14" s="2"/>
    </row>
    <row r="15" spans="1:15" ht="45" customHeight="1">
      <c r="A15" s="31"/>
      <c r="B15" s="34"/>
      <c r="C15" s="14"/>
      <c r="D15" s="289"/>
      <c r="E15" s="14" t="s">
        <v>359</v>
      </c>
      <c r="F15" s="289"/>
      <c r="G15" s="14" t="s">
        <v>61</v>
      </c>
      <c r="H15" s="289"/>
      <c r="I15" s="14" t="s">
        <v>61</v>
      </c>
      <c r="J15" s="291"/>
      <c r="K15" s="14" t="s">
        <v>60</v>
      </c>
      <c r="L15" s="292"/>
      <c r="M15" s="287"/>
      <c r="N15" s="2"/>
      <c r="O15" s="2"/>
    </row>
    <row r="16" spans="1:15" ht="36.75" customHeight="1">
      <c r="A16" s="32"/>
      <c r="B16" s="35"/>
      <c r="C16" s="14"/>
      <c r="D16" s="15">
        <f>+Árak!C13</f>
        <v>0</v>
      </c>
      <c r="E16" s="14" t="s">
        <v>360</v>
      </c>
      <c r="F16" s="15">
        <f>+Árak!D13</f>
        <v>835</v>
      </c>
      <c r="G16" s="14" t="s">
        <v>63</v>
      </c>
      <c r="H16" s="15">
        <f>+Árak!E13</f>
        <v>795</v>
      </c>
      <c r="I16" s="14" t="s">
        <v>416</v>
      </c>
      <c r="J16" s="16">
        <f>+Árak!F13</f>
        <v>815</v>
      </c>
      <c r="K16" s="14" t="s">
        <v>62</v>
      </c>
      <c r="L16" s="17">
        <f>+Árak!G13</f>
        <v>820</v>
      </c>
      <c r="M16" s="287"/>
      <c r="N16" s="2"/>
      <c r="O16" s="2"/>
    </row>
    <row r="17" spans="1:13" s="2" customFormat="1" ht="74.25" customHeight="1">
      <c r="A17" s="27" t="s">
        <v>64</v>
      </c>
      <c r="B17" s="28" t="s">
        <v>65</v>
      </c>
      <c r="C17" s="14"/>
      <c r="D17" s="15">
        <f>+Árak!C14</f>
        <v>0</v>
      </c>
      <c r="E17" s="14" t="s">
        <v>66</v>
      </c>
      <c r="F17" s="15">
        <f>+Árak!D14</f>
        <v>755</v>
      </c>
      <c r="G17" s="14" t="s">
        <v>67</v>
      </c>
      <c r="H17" s="15">
        <f>+Árak!E14</f>
        <v>855</v>
      </c>
      <c r="I17" s="14" t="s">
        <v>417</v>
      </c>
      <c r="J17" s="16">
        <f>+Árak!F14</f>
        <v>745</v>
      </c>
      <c r="K17" s="14" t="s">
        <v>68</v>
      </c>
      <c r="L17" s="17">
        <f>+Árak!G14</f>
        <v>820</v>
      </c>
      <c r="M17" s="287"/>
    </row>
    <row r="18" spans="1:13" s="2" customFormat="1" ht="86.25" customHeight="1">
      <c r="A18" s="27" t="s">
        <v>69</v>
      </c>
      <c r="B18" s="28" t="s">
        <v>70</v>
      </c>
      <c r="C18" s="14"/>
      <c r="D18" s="15">
        <f>+Árak!C15</f>
        <v>0</v>
      </c>
      <c r="E18" s="14" t="s">
        <v>71</v>
      </c>
      <c r="F18" s="15">
        <f>+Árak!D15</f>
        <v>860</v>
      </c>
      <c r="G18" s="14" t="s">
        <v>395</v>
      </c>
      <c r="H18" s="15">
        <f>+Árak!E15</f>
        <v>895</v>
      </c>
      <c r="I18" s="14" t="s">
        <v>72</v>
      </c>
      <c r="J18" s="16">
        <f>+Árak!F15</f>
        <v>855</v>
      </c>
      <c r="K18" s="14" t="s">
        <v>73</v>
      </c>
      <c r="L18" s="17">
        <f>+Árak!G15</f>
        <v>870</v>
      </c>
      <c r="M18" s="287"/>
    </row>
    <row r="19" spans="1:13" s="2" customFormat="1" ht="118.5" customHeight="1">
      <c r="A19" s="27" t="s">
        <v>74</v>
      </c>
      <c r="B19" s="28" t="s">
        <v>75</v>
      </c>
      <c r="C19" s="14"/>
      <c r="D19" s="15">
        <f>+Árak!C16</f>
        <v>0</v>
      </c>
      <c r="E19" s="14" t="s">
        <v>76</v>
      </c>
      <c r="F19" s="15">
        <f>+Árak!D16</f>
        <v>995</v>
      </c>
      <c r="G19" s="14" t="s">
        <v>77</v>
      </c>
      <c r="H19" s="15">
        <f>+Árak!E16</f>
        <v>865</v>
      </c>
      <c r="I19" s="14" t="s">
        <v>418</v>
      </c>
      <c r="J19" s="16">
        <f>+Árak!F16</f>
        <v>965</v>
      </c>
      <c r="K19" s="14" t="s">
        <v>78</v>
      </c>
      <c r="L19" s="17">
        <f>+Árak!G16</f>
        <v>985</v>
      </c>
      <c r="M19" s="287"/>
    </row>
    <row r="20" spans="1:13" s="2" customFormat="1" ht="128.25" customHeight="1">
      <c r="A20" s="27" t="s">
        <v>79</v>
      </c>
      <c r="B20" s="28" t="s">
        <v>80</v>
      </c>
      <c r="C20" s="14"/>
      <c r="D20" s="15">
        <f>+Árak!C17</f>
        <v>0</v>
      </c>
      <c r="E20" s="14" t="s">
        <v>361</v>
      </c>
      <c r="F20" s="15">
        <f>+Árak!D17</f>
        <v>985</v>
      </c>
      <c r="G20" s="14" t="s">
        <v>81</v>
      </c>
      <c r="H20" s="15">
        <f>+Árak!E17</f>
        <v>910</v>
      </c>
      <c r="I20" s="14" t="s">
        <v>82</v>
      </c>
      <c r="J20" s="16">
        <f>+Árak!F17</f>
        <v>925</v>
      </c>
      <c r="K20" s="14" t="s">
        <v>83</v>
      </c>
      <c r="L20" s="17">
        <f>+Árak!G17</f>
        <v>970</v>
      </c>
      <c r="M20" s="287"/>
    </row>
    <row r="21" spans="1:13" s="2" customFormat="1" ht="102.75" customHeight="1">
      <c r="A21" s="27" t="s">
        <v>84</v>
      </c>
      <c r="B21" s="28" t="s">
        <v>80</v>
      </c>
      <c r="C21" s="14"/>
      <c r="D21" s="15">
        <f>+Árak!C18</f>
        <v>0</v>
      </c>
      <c r="E21" s="14" t="s">
        <v>362</v>
      </c>
      <c r="F21" s="15">
        <f>+Árak!D18</f>
        <v>705</v>
      </c>
      <c r="G21" s="14" t="s">
        <v>396</v>
      </c>
      <c r="H21" s="15">
        <f>+Árak!E18</f>
        <v>965</v>
      </c>
      <c r="I21" s="14" t="s">
        <v>85</v>
      </c>
      <c r="J21" s="16">
        <f>+Árak!F18</f>
        <v>970</v>
      </c>
      <c r="K21" s="14" t="s">
        <v>86</v>
      </c>
      <c r="L21" s="17">
        <f>+Árak!G18</f>
        <v>920</v>
      </c>
      <c r="M21" s="287"/>
    </row>
    <row r="22" spans="1:13" s="2" customFormat="1" ht="63" customHeight="1">
      <c r="A22" s="36" t="s">
        <v>87</v>
      </c>
      <c r="B22" s="37" t="s">
        <v>80</v>
      </c>
      <c r="C22" s="14"/>
      <c r="D22" s="289">
        <f>+Árak!C19</f>
        <v>0</v>
      </c>
      <c r="E22" s="14" t="s">
        <v>88</v>
      </c>
      <c r="F22" s="289">
        <f>+Árak!D19</f>
        <v>945</v>
      </c>
      <c r="G22" s="14" t="s">
        <v>89</v>
      </c>
      <c r="H22" s="289">
        <f>+Árak!E19</f>
        <v>975</v>
      </c>
      <c r="I22" s="14" t="s">
        <v>419</v>
      </c>
      <c r="J22" s="291">
        <f>+Árak!F19</f>
        <v>930</v>
      </c>
      <c r="K22" s="14" t="s">
        <v>90</v>
      </c>
      <c r="L22" s="292">
        <f>+Árak!G19</f>
        <v>970</v>
      </c>
      <c r="M22" s="287"/>
    </row>
    <row r="23" spans="1:13" s="2" customFormat="1" ht="59.25" customHeight="1">
      <c r="A23" s="38"/>
      <c r="B23" s="39"/>
      <c r="C23" s="40"/>
      <c r="D23" s="289"/>
      <c r="E23" s="40" t="s">
        <v>91</v>
      </c>
      <c r="F23" s="289"/>
      <c r="G23" s="40" t="s">
        <v>92</v>
      </c>
      <c r="H23" s="289"/>
      <c r="I23" s="40" t="s">
        <v>420</v>
      </c>
      <c r="J23" s="291"/>
      <c r="K23" s="40" t="s">
        <v>93</v>
      </c>
      <c r="L23" s="292"/>
      <c r="M23" s="287"/>
    </row>
    <row r="24" spans="1:13" s="2" customFormat="1" ht="87.75" customHeight="1">
      <c r="A24" s="41"/>
      <c r="B24" s="42"/>
      <c r="C24" s="40"/>
      <c r="D24" s="15">
        <f>+Árak!C20</f>
        <v>0</v>
      </c>
      <c r="E24" s="40" t="s">
        <v>94</v>
      </c>
      <c r="F24" s="15">
        <f>+Árak!D20</f>
        <v>960</v>
      </c>
      <c r="G24" s="40" t="s">
        <v>95</v>
      </c>
      <c r="H24" s="15">
        <f>+Árak!E20</f>
        <v>985</v>
      </c>
      <c r="I24" s="40" t="s">
        <v>421</v>
      </c>
      <c r="J24" s="16">
        <f>+Árak!F20</f>
        <v>1015</v>
      </c>
      <c r="K24" s="40" t="s">
        <v>96</v>
      </c>
      <c r="L24" s="17">
        <f>+Árak!G20</f>
        <v>965</v>
      </c>
      <c r="M24" s="287"/>
    </row>
    <row r="25" spans="1:13" s="2" customFormat="1" ht="66.75" customHeight="1">
      <c r="A25" s="36" t="s">
        <v>97</v>
      </c>
      <c r="B25" s="37" t="s">
        <v>80</v>
      </c>
      <c r="C25" s="14"/>
      <c r="D25" s="289">
        <f>+Árak!C21</f>
        <v>0</v>
      </c>
      <c r="E25" s="14" t="s">
        <v>98</v>
      </c>
      <c r="F25" s="289">
        <f>+Árak!D21</f>
        <v>745</v>
      </c>
      <c r="G25" s="14" t="s">
        <v>99</v>
      </c>
      <c r="H25" s="289">
        <f>+Árak!E21</f>
        <v>975</v>
      </c>
      <c r="I25" s="14" t="s">
        <v>422</v>
      </c>
      <c r="J25" s="291">
        <f>+Árak!F21</f>
        <v>1005</v>
      </c>
      <c r="K25" s="14" t="s">
        <v>100</v>
      </c>
      <c r="L25" s="292">
        <f>+Árak!G21</f>
        <v>980</v>
      </c>
      <c r="M25" s="287"/>
    </row>
    <row r="26" spans="1:13" s="2" customFormat="1" ht="52.5" customHeight="1">
      <c r="A26" s="38"/>
      <c r="B26" s="39"/>
      <c r="C26" s="14"/>
      <c r="D26" s="289"/>
      <c r="E26" s="14" t="s">
        <v>52</v>
      </c>
      <c r="F26" s="289"/>
      <c r="G26" s="14" t="s">
        <v>101</v>
      </c>
      <c r="H26" s="289"/>
      <c r="I26" s="14" t="s">
        <v>423</v>
      </c>
      <c r="J26" s="291"/>
      <c r="K26" s="14" t="s">
        <v>102</v>
      </c>
      <c r="L26" s="292"/>
      <c r="M26" s="287"/>
    </row>
    <row r="27" spans="1:13" s="2" customFormat="1" ht="52.5" customHeight="1">
      <c r="A27" s="41"/>
      <c r="B27" s="42"/>
      <c r="C27" s="14"/>
      <c r="D27" s="15">
        <f>+Árak!C22</f>
        <v>0</v>
      </c>
      <c r="E27" s="14" t="s">
        <v>103</v>
      </c>
      <c r="F27" s="15">
        <f>+Árak!D22</f>
        <v>965</v>
      </c>
      <c r="G27" s="14" t="s">
        <v>104</v>
      </c>
      <c r="H27" s="15">
        <f>+Árak!E22</f>
        <v>985</v>
      </c>
      <c r="I27" s="14" t="s">
        <v>424</v>
      </c>
      <c r="J27" s="16">
        <f>+Árak!F22</f>
        <v>1010</v>
      </c>
      <c r="K27" s="14" t="s">
        <v>105</v>
      </c>
      <c r="L27" s="17">
        <f>+Árak!G22</f>
        <v>995</v>
      </c>
      <c r="M27" s="287"/>
    </row>
    <row r="28" spans="1:13" s="2" customFormat="1" ht="69.75" customHeight="1">
      <c r="A28" s="36" t="s">
        <v>106</v>
      </c>
      <c r="B28" s="37" t="s">
        <v>80</v>
      </c>
      <c r="C28" s="14"/>
      <c r="D28" s="289">
        <f>+Árak!C23</f>
        <v>0</v>
      </c>
      <c r="E28" s="14" t="s">
        <v>363</v>
      </c>
      <c r="F28" s="289">
        <f>+Árak!D23</f>
        <v>995</v>
      </c>
      <c r="G28" s="14" t="s">
        <v>107</v>
      </c>
      <c r="H28" s="289">
        <f>+Árak!E23</f>
        <v>955</v>
      </c>
      <c r="I28" s="14" t="s">
        <v>108</v>
      </c>
      <c r="J28" s="291">
        <f>+Árak!F23</f>
        <v>985</v>
      </c>
      <c r="K28" s="14" t="s">
        <v>109</v>
      </c>
      <c r="L28" s="291">
        <f>+Árak!G23</f>
        <v>1005</v>
      </c>
      <c r="M28" s="293"/>
    </row>
    <row r="29" spans="1:13" s="2" customFormat="1" ht="47.25" customHeight="1">
      <c r="A29" s="38"/>
      <c r="B29" s="39"/>
      <c r="C29" s="14"/>
      <c r="D29" s="289"/>
      <c r="E29" s="14" t="s">
        <v>364</v>
      </c>
      <c r="F29" s="289"/>
      <c r="G29" s="14" t="s">
        <v>91</v>
      </c>
      <c r="H29" s="289"/>
      <c r="I29" s="30" t="s">
        <v>110</v>
      </c>
      <c r="J29" s="291"/>
      <c r="K29" s="14" t="s">
        <v>111</v>
      </c>
      <c r="L29" s="291"/>
      <c r="M29" s="293"/>
    </row>
    <row r="30" spans="1:13" s="2" customFormat="1" ht="60" customHeight="1">
      <c r="A30" s="41"/>
      <c r="B30" s="42"/>
      <c r="C30" s="14"/>
      <c r="D30" s="15">
        <f>+Árak!C24</f>
        <v>0</v>
      </c>
      <c r="E30" s="14" t="s">
        <v>365</v>
      </c>
      <c r="F30" s="15">
        <f>+Árak!D24</f>
        <v>990</v>
      </c>
      <c r="G30" s="14" t="s">
        <v>112</v>
      </c>
      <c r="H30" s="15">
        <f>+Árak!E24</f>
        <v>965</v>
      </c>
      <c r="I30" s="30" t="s">
        <v>113</v>
      </c>
      <c r="J30" s="16">
        <f>+Árak!F24</f>
        <v>995</v>
      </c>
      <c r="K30" s="14" t="s">
        <v>114</v>
      </c>
      <c r="L30" s="16">
        <f>+Árak!G24</f>
        <v>1010</v>
      </c>
      <c r="M30" s="293"/>
    </row>
    <row r="31" spans="1:13" s="2" customFormat="1" ht="149.25" customHeight="1">
      <c r="A31" s="27" t="s">
        <v>115</v>
      </c>
      <c r="B31" s="28" t="s">
        <v>80</v>
      </c>
      <c r="C31" s="14"/>
      <c r="D31" s="15">
        <f>+Árak!C25</f>
        <v>0</v>
      </c>
      <c r="E31" s="14" t="s">
        <v>116</v>
      </c>
      <c r="F31" s="15">
        <f>+Árak!D25</f>
        <v>1005</v>
      </c>
      <c r="G31" s="14" t="s">
        <v>117</v>
      </c>
      <c r="H31" s="15">
        <f>+Árak!E25</f>
        <v>1020</v>
      </c>
      <c r="I31" s="14" t="s">
        <v>425</v>
      </c>
      <c r="J31" s="16">
        <f>+Árak!F25</f>
        <v>965</v>
      </c>
      <c r="K31" s="14" t="s">
        <v>118</v>
      </c>
      <c r="L31" s="16">
        <f>+Árak!G25</f>
        <v>1055</v>
      </c>
      <c r="M31" s="293"/>
    </row>
    <row r="32" spans="1:13" s="2" customFormat="1" ht="78" customHeight="1">
      <c r="A32" s="43" t="s">
        <v>119</v>
      </c>
      <c r="B32" s="44" t="s">
        <v>120</v>
      </c>
      <c r="C32" s="14"/>
      <c r="D32" s="289">
        <f>+Árak!C26</f>
        <v>0</v>
      </c>
      <c r="E32" s="14" t="s">
        <v>366</v>
      </c>
      <c r="F32" s="289">
        <f>+Árak!D26</f>
        <v>1195</v>
      </c>
      <c r="G32" s="14" t="s">
        <v>121</v>
      </c>
      <c r="H32" s="289">
        <f>+Árak!E26</f>
        <v>985</v>
      </c>
      <c r="I32" s="14" t="s">
        <v>122</v>
      </c>
      <c r="J32" s="291">
        <f>+Árak!F26</f>
        <v>955</v>
      </c>
      <c r="K32" s="14" t="s">
        <v>123</v>
      </c>
      <c r="L32" s="291">
        <f>+Árak!G26</f>
        <v>1025</v>
      </c>
      <c r="M32" s="293"/>
    </row>
    <row r="33" spans="1:15" ht="54.75" customHeight="1">
      <c r="A33" s="45"/>
      <c r="B33" s="46"/>
      <c r="C33" s="14"/>
      <c r="D33" s="289"/>
      <c r="E33" s="14" t="s">
        <v>367</v>
      </c>
      <c r="F33" s="289"/>
      <c r="G33" s="14" t="s">
        <v>124</v>
      </c>
      <c r="H33" s="289"/>
      <c r="I33" s="14" t="s">
        <v>93</v>
      </c>
      <c r="J33" s="291"/>
      <c r="K33" s="14" t="s">
        <v>125</v>
      </c>
      <c r="L33" s="291"/>
      <c r="M33" s="293"/>
      <c r="N33" s="2"/>
      <c r="O33" s="2"/>
    </row>
    <row r="34" spans="1:15" ht="70.5" customHeight="1">
      <c r="A34" s="47"/>
      <c r="B34" s="48"/>
      <c r="C34" s="14"/>
      <c r="D34" s="15">
        <f>+Árak!C27</f>
        <v>0</v>
      </c>
      <c r="E34" s="14" t="s">
        <v>368</v>
      </c>
      <c r="F34" s="15">
        <f>+Árak!D27</f>
        <v>1215</v>
      </c>
      <c r="G34" s="14" t="s">
        <v>126</v>
      </c>
      <c r="H34" s="15">
        <v>1030</v>
      </c>
      <c r="I34" s="14" t="s">
        <v>127</v>
      </c>
      <c r="J34" s="16">
        <f>+Árak!F27</f>
        <v>965</v>
      </c>
      <c r="K34" s="14" t="s">
        <v>128</v>
      </c>
      <c r="L34" s="16">
        <f>+Árak!G27</f>
        <v>1125</v>
      </c>
      <c r="M34" s="293"/>
      <c r="N34" s="2"/>
      <c r="O34" s="2"/>
    </row>
    <row r="35" spans="1:15" ht="126.75" customHeight="1">
      <c r="A35" s="49" t="s">
        <v>129</v>
      </c>
      <c r="B35" s="50" t="s">
        <v>130</v>
      </c>
      <c r="C35" s="14"/>
      <c r="D35" s="15">
        <f>+Árak!C28</f>
        <v>0</v>
      </c>
      <c r="E35" s="14" t="s">
        <v>369</v>
      </c>
      <c r="F35" s="15">
        <f>+Árak!D28</f>
        <v>1135</v>
      </c>
      <c r="G35" s="14" t="s">
        <v>131</v>
      </c>
      <c r="H35" s="15">
        <f>+Árak!E28</f>
        <v>1095</v>
      </c>
      <c r="I35" s="14" t="s">
        <v>132</v>
      </c>
      <c r="J35" s="16">
        <f>+Árak!F28</f>
        <v>1055</v>
      </c>
      <c r="K35" s="14" t="s">
        <v>133</v>
      </c>
      <c r="L35" s="16">
        <f>+Árak!G28</f>
        <v>1245</v>
      </c>
      <c r="M35" s="51"/>
      <c r="N35" s="2"/>
      <c r="O35" s="2"/>
    </row>
    <row r="36" spans="1:15" ht="126.75" customHeight="1">
      <c r="A36" s="52" t="s">
        <v>134</v>
      </c>
      <c r="B36" s="53" t="str">
        <f>"Nyugdíjas menü  4 napra "&amp;Árak!B29&amp;" Ft "&amp;Árak!B29/4&amp;" Ft/nap"</f>
        <v>Nyugdíjas menü  4 napra 3000 Ft 750 Ft/nap</v>
      </c>
      <c r="C36" s="14"/>
      <c r="D36" s="15">
        <f>+Árak!C29</f>
        <v>0</v>
      </c>
      <c r="E36" s="14" t="s">
        <v>135</v>
      </c>
      <c r="F36" s="15">
        <f>+Árak!D29</f>
        <v>810</v>
      </c>
      <c r="G36" s="14" t="s">
        <v>136</v>
      </c>
      <c r="H36" s="15">
        <f>+Árak!E29</f>
        <v>850</v>
      </c>
      <c r="I36" s="14" t="s">
        <v>137</v>
      </c>
      <c r="J36" s="16">
        <f>+Árak!F29</f>
        <v>865</v>
      </c>
      <c r="K36" s="14" t="s">
        <v>447</v>
      </c>
      <c r="L36" s="16">
        <f>+Árak!G29</f>
        <v>795</v>
      </c>
      <c r="M36" s="51"/>
      <c r="N36" s="2"/>
      <c r="O36" s="2"/>
    </row>
    <row r="37" spans="1:15" ht="77.25" customHeight="1">
      <c r="A37" s="54" t="s">
        <v>138</v>
      </c>
      <c r="B37" s="26" t="str">
        <f>"Menü  4 napra "&amp;Árak!B30&amp;" Ft "&amp;Árak!B30/4&amp;" Ft/nap"</f>
        <v>Menü  4 napra 3720 Ft 930 Ft/nap</v>
      </c>
      <c r="C37" s="14"/>
      <c r="D37" s="15">
        <f>+Árak!C30</f>
        <v>0</v>
      </c>
      <c r="E37" s="14" t="s">
        <v>139</v>
      </c>
      <c r="F37" s="15">
        <f>+Árak!D30</f>
        <v>1175</v>
      </c>
      <c r="G37" s="14" t="s">
        <v>397</v>
      </c>
      <c r="H37" s="15">
        <f>+Árak!E30</f>
        <v>940</v>
      </c>
      <c r="I37" s="14" t="s">
        <v>137</v>
      </c>
      <c r="J37" s="16">
        <f>+Árak!F30</f>
        <v>1090</v>
      </c>
      <c r="K37" s="14" t="s">
        <v>446</v>
      </c>
      <c r="L37" s="16">
        <f>+Árak!G30</f>
        <v>955</v>
      </c>
      <c r="M37" s="294" t="s">
        <v>140</v>
      </c>
      <c r="N37" s="2"/>
      <c r="O37" s="2"/>
    </row>
    <row r="38" spans="1:15" ht="105.75" customHeight="1">
      <c r="A38" s="25" t="s">
        <v>141</v>
      </c>
      <c r="B38" s="26" t="str">
        <f>"Menü  4 napra "&amp;Árak!B31&amp;" Ft "&amp;Árak!B31/4&amp;" Ft/nap"</f>
        <v>Menü  4 napra 4200 Ft 1050 Ft/nap</v>
      </c>
      <c r="C38" s="14"/>
      <c r="D38" s="15">
        <f>+Árak!C31</f>
        <v>0</v>
      </c>
      <c r="E38" s="56" t="s">
        <v>370</v>
      </c>
      <c r="F38" s="15">
        <f>+Árak!D31</f>
        <v>1045</v>
      </c>
      <c r="G38" s="14" t="s">
        <v>142</v>
      </c>
      <c r="H38" s="15">
        <f>+Árak!E31</f>
        <v>1100</v>
      </c>
      <c r="I38" s="14" t="s">
        <v>143</v>
      </c>
      <c r="J38" s="16">
        <f>+Árak!F31</f>
        <v>1180</v>
      </c>
      <c r="K38" s="14" t="s">
        <v>144</v>
      </c>
      <c r="L38" s="16">
        <f>+Árak!G31</f>
        <v>1235</v>
      </c>
      <c r="M38" s="294"/>
      <c r="N38" s="2"/>
      <c r="O38" s="2"/>
    </row>
    <row r="39" spans="1:16" s="11" customFormat="1" ht="118.5" customHeight="1">
      <c r="A39" s="25" t="s">
        <v>145</v>
      </c>
      <c r="B39" s="26" t="str">
        <f>"Extra menü  4 napra "&amp;Árak!B32&amp;" Ft "&amp;Árak!B32/4&amp;" Ft/nap"</f>
        <v>Extra menü  4 napra 5000 Ft 1250 Ft/nap</v>
      </c>
      <c r="C39" s="14"/>
      <c r="D39" s="15">
        <f>+Árak!C32</f>
        <v>0</v>
      </c>
      <c r="E39" s="14" t="s">
        <v>371</v>
      </c>
      <c r="F39" s="15">
        <f>+Árak!D32</f>
        <v>1455</v>
      </c>
      <c r="G39" s="14" t="s">
        <v>146</v>
      </c>
      <c r="H39" s="15">
        <f>+Árak!E32</f>
        <v>1485</v>
      </c>
      <c r="I39" s="14" t="s">
        <v>147</v>
      </c>
      <c r="J39" s="16">
        <f>+Árak!F32</f>
        <v>1315</v>
      </c>
      <c r="K39" s="14" t="s">
        <v>148</v>
      </c>
      <c r="L39" s="16">
        <f>+Árak!G32</f>
        <v>1425</v>
      </c>
      <c r="M39" s="294"/>
      <c r="O39" s="2"/>
      <c r="P39" s="2"/>
    </row>
    <row r="40" spans="1:15" ht="82.5" customHeight="1">
      <c r="A40" s="27" t="s">
        <v>149</v>
      </c>
      <c r="B40" s="28" t="s">
        <v>150</v>
      </c>
      <c r="C40" s="14"/>
      <c r="D40" s="15">
        <f>+Árak!C33</f>
        <v>0</v>
      </c>
      <c r="E40" s="14" t="s">
        <v>372</v>
      </c>
      <c r="F40" s="15">
        <f>+Árak!D33</f>
        <v>410</v>
      </c>
      <c r="G40" s="14" t="s">
        <v>151</v>
      </c>
      <c r="H40" s="15">
        <f>+Árak!E33</f>
        <v>445</v>
      </c>
      <c r="I40" s="14" t="s">
        <v>152</v>
      </c>
      <c r="J40" s="16">
        <f>+Árak!F33</f>
        <v>385</v>
      </c>
      <c r="K40" s="14" t="s">
        <v>153</v>
      </c>
      <c r="L40" s="16">
        <f>+Árak!G33</f>
        <v>420</v>
      </c>
      <c r="M40" s="294"/>
      <c r="N40" s="2"/>
      <c r="O40" s="2"/>
    </row>
    <row r="41" spans="1:15" ht="34.5" customHeight="1">
      <c r="A41" s="27" t="s">
        <v>154</v>
      </c>
      <c r="B41" s="28" t="s">
        <v>155</v>
      </c>
      <c r="C41" s="14"/>
      <c r="D41" s="15">
        <f>+Árak!C34</f>
        <v>0</v>
      </c>
      <c r="E41" s="14" t="s">
        <v>156</v>
      </c>
      <c r="F41" s="15">
        <f>+Árak!D34</f>
        <v>285</v>
      </c>
      <c r="G41" s="14" t="s">
        <v>157</v>
      </c>
      <c r="H41" s="15">
        <f>+Árak!E34</f>
        <v>275</v>
      </c>
      <c r="I41" s="14" t="s">
        <v>426</v>
      </c>
      <c r="J41" s="16">
        <f>+Árak!F34</f>
        <v>270</v>
      </c>
      <c r="K41" s="14" t="s">
        <v>158</v>
      </c>
      <c r="L41" s="16">
        <f>+Árak!G34</f>
        <v>295</v>
      </c>
      <c r="M41" s="294"/>
      <c r="N41" s="2"/>
      <c r="O41" s="2"/>
    </row>
    <row r="42" spans="1:15" ht="52.5" customHeight="1">
      <c r="A42" s="27" t="s">
        <v>159</v>
      </c>
      <c r="B42" s="28" t="s">
        <v>155</v>
      </c>
      <c r="C42" s="14"/>
      <c r="D42" s="15">
        <f>+Árak!C35</f>
        <v>0</v>
      </c>
      <c r="E42" s="14" t="s">
        <v>373</v>
      </c>
      <c r="F42" s="15">
        <f>+Árak!D35</f>
        <v>270</v>
      </c>
      <c r="G42" s="14" t="s">
        <v>160</v>
      </c>
      <c r="H42" s="15">
        <f>+Árak!E35</f>
        <v>290</v>
      </c>
      <c r="I42" s="14" t="s">
        <v>161</v>
      </c>
      <c r="J42" s="16">
        <f>+Árak!F35</f>
        <v>275</v>
      </c>
      <c r="K42" s="14" t="s">
        <v>162</v>
      </c>
      <c r="L42" s="16">
        <f>+Árak!G35</f>
        <v>320</v>
      </c>
      <c r="M42" s="294"/>
      <c r="N42" s="2"/>
      <c r="O42" s="2"/>
    </row>
    <row r="43" spans="1:15" ht="75" customHeight="1">
      <c r="A43" s="27" t="s">
        <v>163</v>
      </c>
      <c r="B43" s="28" t="s">
        <v>164</v>
      </c>
      <c r="C43" s="14"/>
      <c r="D43" s="15">
        <f>+Árak!C36</f>
        <v>0</v>
      </c>
      <c r="E43" s="14" t="s">
        <v>374</v>
      </c>
      <c r="F43" s="15">
        <f>+Árak!D36</f>
        <v>165</v>
      </c>
      <c r="G43" s="14" t="s">
        <v>165</v>
      </c>
      <c r="H43" s="15">
        <f>+Árak!E36</f>
        <v>150</v>
      </c>
      <c r="I43" s="14" t="s">
        <v>166</v>
      </c>
      <c r="J43" s="16">
        <f>+Árak!F36</f>
        <v>145</v>
      </c>
      <c r="K43" s="14" t="s">
        <v>167</v>
      </c>
      <c r="L43" s="16">
        <f>+Árak!G36</f>
        <v>160</v>
      </c>
      <c r="M43" s="294"/>
      <c r="N43" s="2"/>
      <c r="O43" s="2"/>
    </row>
    <row r="44" spans="1:15" ht="45" customHeight="1">
      <c r="A44" s="27" t="s">
        <v>168</v>
      </c>
      <c r="B44" s="28" t="s">
        <v>164</v>
      </c>
      <c r="C44" s="14"/>
      <c r="D44" s="15">
        <f>+Árak!C37</f>
        <v>0</v>
      </c>
      <c r="E44" s="14" t="s">
        <v>169</v>
      </c>
      <c r="F44" s="15">
        <f>+Árak!D37</f>
        <v>130</v>
      </c>
      <c r="G44" s="14" t="s">
        <v>170</v>
      </c>
      <c r="H44" s="15">
        <f>+Árak!E37</f>
        <v>130</v>
      </c>
      <c r="I44" s="14" t="s">
        <v>427</v>
      </c>
      <c r="J44" s="16">
        <f>+Árak!F37</f>
        <v>130</v>
      </c>
      <c r="K44" s="14" t="s">
        <v>171</v>
      </c>
      <c r="L44" s="16">
        <f>+Árak!G37</f>
        <v>130</v>
      </c>
      <c r="M44" s="294"/>
      <c r="N44" s="2"/>
      <c r="O44" s="2"/>
    </row>
    <row r="45" spans="1:15" ht="18" customHeight="1">
      <c r="A45" s="36" t="s">
        <v>172</v>
      </c>
      <c r="B45" s="37" t="s">
        <v>173</v>
      </c>
      <c r="C45" s="14"/>
      <c r="D45" s="15">
        <f>+Árak!C38</f>
        <v>0</v>
      </c>
      <c r="E45" s="14" t="s">
        <v>174</v>
      </c>
      <c r="F45" s="15">
        <f>+Árak!D38</f>
        <v>70</v>
      </c>
      <c r="G45" s="14" t="s">
        <v>174</v>
      </c>
      <c r="H45" s="15">
        <f>+Árak!E38</f>
        <v>70</v>
      </c>
      <c r="I45" s="14" t="s">
        <v>174</v>
      </c>
      <c r="J45" s="16">
        <f>+Árak!F38</f>
        <v>70</v>
      </c>
      <c r="K45" s="14" t="s">
        <v>174</v>
      </c>
      <c r="L45" s="16">
        <f>+Árak!G38</f>
        <v>70</v>
      </c>
      <c r="M45" s="294"/>
      <c r="N45" s="2"/>
      <c r="O45" s="2"/>
    </row>
    <row r="46" spans="1:15" ht="21" customHeight="1">
      <c r="A46" s="57"/>
      <c r="B46" s="58"/>
      <c r="C46" s="59"/>
      <c r="D46" s="60"/>
      <c r="E46" s="59"/>
      <c r="F46" s="60"/>
      <c r="G46" s="59"/>
      <c r="H46" s="60"/>
      <c r="I46" s="59"/>
      <c r="J46" s="61"/>
      <c r="K46" s="59"/>
      <c r="L46" s="61"/>
      <c r="M46" s="294"/>
      <c r="N46" s="2"/>
      <c r="O46" s="2"/>
    </row>
    <row r="47" spans="1:15" ht="61.5" customHeight="1">
      <c r="A47" s="62" t="s">
        <v>175</v>
      </c>
      <c r="B47" s="63" t="str">
        <f>"Sülidő menü 4 napra "&amp;Árak!B39&amp;" Ft/HÉT "&amp;Árak!B39/4&amp;" Ft/nap"</f>
        <v>Sülidő menü 4 napra 3400 Ft/HÉT 850 Ft/nap</v>
      </c>
      <c r="C47" s="14"/>
      <c r="D47" s="15">
        <f>+Árak!C39</f>
        <v>0</v>
      </c>
      <c r="E47" s="14" t="s">
        <v>176</v>
      </c>
      <c r="F47" s="15">
        <f>+Árak!D39</f>
        <v>925</v>
      </c>
      <c r="G47" s="14" t="s">
        <v>398</v>
      </c>
      <c r="H47" s="15">
        <f>+Árak!E39</f>
        <v>960</v>
      </c>
      <c r="I47" s="14" t="s">
        <v>177</v>
      </c>
      <c r="J47" s="16">
        <f>+Árak!F39</f>
        <v>940</v>
      </c>
      <c r="K47" s="14" t="s">
        <v>178</v>
      </c>
      <c r="L47" s="16">
        <f>+Árak!G39</f>
        <v>895</v>
      </c>
      <c r="M47" s="294"/>
      <c r="N47" s="2"/>
      <c r="O47" s="2"/>
    </row>
    <row r="48" spans="1:15" ht="54.75" customHeight="1">
      <c r="A48" s="62" t="s">
        <v>179</v>
      </c>
      <c r="B48" s="63" t="str">
        <f>"Sülidő menü 4 napra "&amp;Árak!B40&amp;" Ft/HÉT "&amp;Árak!B40/4&amp;" Ft/nap"</f>
        <v>Sülidő menü 4 napra 3400 Ft/HÉT 850 Ft/nap</v>
      </c>
      <c r="C48" s="14"/>
      <c r="D48" s="15">
        <f>+Árak!C40</f>
        <v>0</v>
      </c>
      <c r="E48" s="14" t="s">
        <v>375</v>
      </c>
      <c r="F48" s="15">
        <f>+Árak!D40</f>
        <v>925</v>
      </c>
      <c r="G48" s="14" t="s">
        <v>399</v>
      </c>
      <c r="H48" s="15">
        <f>+Árak!E40</f>
        <v>960</v>
      </c>
      <c r="I48" s="14" t="s">
        <v>180</v>
      </c>
      <c r="J48" s="16">
        <f>+Árak!F40</f>
        <v>940</v>
      </c>
      <c r="K48" s="14" t="s">
        <v>448</v>
      </c>
      <c r="L48" s="16">
        <f>+Árak!G40</f>
        <v>895</v>
      </c>
      <c r="M48" s="294"/>
      <c r="N48" s="2"/>
      <c r="O48" s="2"/>
    </row>
    <row r="49" spans="1:13" s="2" customFormat="1" ht="18" customHeight="1">
      <c r="A49" s="57"/>
      <c r="B49" s="58"/>
      <c r="C49" s="59"/>
      <c r="D49" s="60"/>
      <c r="E49" s="59"/>
      <c r="F49" s="60"/>
      <c r="G49" s="59"/>
      <c r="H49" s="60"/>
      <c r="I49" s="59"/>
      <c r="J49" s="61"/>
      <c r="K49" s="59"/>
      <c r="L49" s="61"/>
      <c r="M49" s="294"/>
    </row>
    <row r="50" spans="1:13" s="2" customFormat="1" ht="18" customHeight="1">
      <c r="A50" s="64"/>
      <c r="B50" s="65"/>
      <c r="C50" s="66"/>
      <c r="D50" s="60"/>
      <c r="E50" s="66"/>
      <c r="F50" s="60"/>
      <c r="G50" s="66"/>
      <c r="H50" s="60"/>
      <c r="I50" s="66"/>
      <c r="J50" s="60"/>
      <c r="K50" s="66"/>
      <c r="L50" s="60"/>
      <c r="M50" s="294"/>
    </row>
    <row r="51" spans="1:13" s="2" customFormat="1" ht="83.25" customHeight="1">
      <c r="A51" s="67" t="s">
        <v>181</v>
      </c>
      <c r="B51" s="68" t="s">
        <v>182</v>
      </c>
      <c r="C51" s="14"/>
      <c r="D51" s="15">
        <f>+Árak!C41</f>
        <v>0</v>
      </c>
      <c r="E51" s="14" t="s">
        <v>379</v>
      </c>
      <c r="F51" s="15">
        <f>+Árak!D41</f>
        <v>660</v>
      </c>
      <c r="G51" s="14" t="s">
        <v>400</v>
      </c>
      <c r="H51" s="15">
        <f>+Árak!E41</f>
        <v>525</v>
      </c>
      <c r="I51" s="14" t="s">
        <v>428</v>
      </c>
      <c r="J51" s="16">
        <f>+Árak!F41</f>
        <v>665</v>
      </c>
      <c r="K51" s="14" t="s">
        <v>449</v>
      </c>
      <c r="L51" s="16">
        <f>+Árak!G41</f>
        <v>595</v>
      </c>
      <c r="M51" s="294"/>
    </row>
    <row r="52" spans="1:13" s="2" customFormat="1" ht="77.25" customHeight="1">
      <c r="A52" s="67" t="s">
        <v>183</v>
      </c>
      <c r="B52" s="69" t="s">
        <v>80</v>
      </c>
      <c r="C52" s="14"/>
      <c r="D52" s="15">
        <f>+Árak!C42</f>
        <v>0</v>
      </c>
      <c r="E52" s="14" t="s">
        <v>380</v>
      </c>
      <c r="F52" s="15">
        <f>+Árak!D42</f>
        <v>1075</v>
      </c>
      <c r="G52" s="14" t="s">
        <v>401</v>
      </c>
      <c r="H52" s="15">
        <f>+Árak!E42</f>
        <v>1125</v>
      </c>
      <c r="I52" s="14" t="s">
        <v>429</v>
      </c>
      <c r="J52" s="16">
        <f>+Árak!F42</f>
        <v>1045</v>
      </c>
      <c r="K52" s="14" t="s">
        <v>450</v>
      </c>
      <c r="L52" s="16">
        <f>+Árak!G42</f>
        <v>1095</v>
      </c>
      <c r="M52" s="294"/>
    </row>
    <row r="53" spans="1:13" s="2" customFormat="1" ht="94.5" customHeight="1">
      <c r="A53" s="67" t="s">
        <v>184</v>
      </c>
      <c r="B53" s="69" t="s">
        <v>80</v>
      </c>
      <c r="C53" s="14"/>
      <c r="D53" s="15">
        <f>+Árak!C43</f>
        <v>0</v>
      </c>
      <c r="E53" s="14" t="s">
        <v>381</v>
      </c>
      <c r="F53" s="15">
        <f>+Árak!D43</f>
        <v>1265</v>
      </c>
      <c r="G53" s="14" t="s">
        <v>402</v>
      </c>
      <c r="H53" s="15">
        <f>+Árak!E43</f>
        <v>1115</v>
      </c>
      <c r="I53" s="14" t="s">
        <v>430</v>
      </c>
      <c r="J53" s="16">
        <f>+Árak!F43</f>
        <v>1025</v>
      </c>
      <c r="K53" s="14" t="s">
        <v>451</v>
      </c>
      <c r="L53" s="16">
        <f>+Árak!G43</f>
        <v>975</v>
      </c>
      <c r="M53" s="294"/>
    </row>
    <row r="54" spans="1:13" s="2" customFormat="1" ht="119.25" customHeight="1">
      <c r="A54" s="67" t="s">
        <v>185</v>
      </c>
      <c r="B54" s="69" t="s">
        <v>80</v>
      </c>
      <c r="C54" s="14"/>
      <c r="D54" s="15">
        <f>+Árak!C44</f>
        <v>0</v>
      </c>
      <c r="E54" s="14" t="s">
        <v>382</v>
      </c>
      <c r="F54" s="15">
        <f>+Árak!D44</f>
        <v>1180</v>
      </c>
      <c r="G54" s="14" t="s">
        <v>403</v>
      </c>
      <c r="H54" s="15">
        <f>+Árak!E44</f>
        <v>1055</v>
      </c>
      <c r="I54" s="14" t="s">
        <v>431</v>
      </c>
      <c r="J54" s="16">
        <f>+Árak!F44</f>
        <v>1085</v>
      </c>
      <c r="K54" s="14" t="s">
        <v>452</v>
      </c>
      <c r="L54" s="16">
        <f>+Árak!G44</f>
        <v>1095</v>
      </c>
      <c r="M54" s="294"/>
    </row>
    <row r="55" spans="1:13" s="2" customFormat="1" ht="119.25" customHeight="1">
      <c r="A55" s="67" t="s">
        <v>186</v>
      </c>
      <c r="B55" s="69" t="s">
        <v>80</v>
      </c>
      <c r="C55" s="14"/>
      <c r="D55" s="15">
        <f>+Árak!C45</f>
        <v>0</v>
      </c>
      <c r="E55" s="14" t="s">
        <v>383</v>
      </c>
      <c r="F55" s="15">
        <f>+Árak!D45</f>
        <v>1075</v>
      </c>
      <c r="G55" s="14" t="s">
        <v>404</v>
      </c>
      <c r="H55" s="15">
        <f>+Árak!E45</f>
        <v>1265</v>
      </c>
      <c r="I55" s="14" t="s">
        <v>432</v>
      </c>
      <c r="J55" s="16">
        <f>+Árak!F45</f>
        <v>1175</v>
      </c>
      <c r="K55" s="14" t="s">
        <v>453</v>
      </c>
      <c r="L55" s="16">
        <f>+Árak!G45</f>
        <v>1145</v>
      </c>
      <c r="M55" s="294"/>
    </row>
    <row r="56" spans="1:13" s="2" customFormat="1" ht="119.25" customHeight="1">
      <c r="A56" s="67" t="s">
        <v>187</v>
      </c>
      <c r="B56" s="69" t="s">
        <v>80</v>
      </c>
      <c r="C56" s="14"/>
      <c r="D56" s="15">
        <f>+Árak!C46</f>
        <v>0</v>
      </c>
      <c r="E56" s="14" t="s">
        <v>384</v>
      </c>
      <c r="F56" s="15">
        <f>+Árak!D46</f>
        <v>1185</v>
      </c>
      <c r="G56" s="14" t="s">
        <v>405</v>
      </c>
      <c r="H56" s="15">
        <f>+Árak!E46</f>
        <v>1225</v>
      </c>
      <c r="I56" s="14" t="s">
        <v>433</v>
      </c>
      <c r="J56" s="16">
        <f>+Árak!F46</f>
        <v>1045</v>
      </c>
      <c r="K56" s="14" t="s">
        <v>454</v>
      </c>
      <c r="L56" s="16">
        <v>1140</v>
      </c>
      <c r="M56" s="294"/>
    </row>
    <row r="57" spans="1:13" s="2" customFormat="1" ht="120.75" customHeight="1">
      <c r="A57" s="67" t="s">
        <v>188</v>
      </c>
      <c r="B57" s="69" t="str">
        <f>"Menü 4 napra "&amp;Árak!B47&amp;" Ft/HÉT "&amp;Árak!B47/4&amp;" Ft/nap"</f>
        <v>Menü 4 napra 5560 Ft/HÉT 1390 Ft/nap</v>
      </c>
      <c r="C57" s="14"/>
      <c r="D57" s="15">
        <f>+Árak!C47</f>
        <v>0</v>
      </c>
      <c r="E57" s="14" t="s">
        <v>385</v>
      </c>
      <c r="F57" s="15">
        <f>+Árak!D47</f>
        <v>1540</v>
      </c>
      <c r="G57" s="14" t="s">
        <v>406</v>
      </c>
      <c r="H57" s="15">
        <f>+Árak!E47</f>
        <v>1645</v>
      </c>
      <c r="I57" s="14" t="s">
        <v>434</v>
      </c>
      <c r="J57" s="16">
        <f>+Árak!F47</f>
        <v>1655</v>
      </c>
      <c r="K57" s="14" t="s">
        <v>455</v>
      </c>
      <c r="L57" s="16">
        <f>+Árak!G47</f>
        <v>1470</v>
      </c>
      <c r="M57" s="294"/>
    </row>
    <row r="58" spans="1:13" s="2" customFormat="1" ht="57" customHeight="1">
      <c r="A58" s="67" t="s">
        <v>189</v>
      </c>
      <c r="B58" s="70" t="s">
        <v>150</v>
      </c>
      <c r="C58" s="14"/>
      <c r="D58" s="15">
        <f>+Árak!C48</f>
        <v>0</v>
      </c>
      <c r="E58" s="14" t="s">
        <v>386</v>
      </c>
      <c r="F58" s="15">
        <f>+Árak!D48</f>
        <v>565</v>
      </c>
      <c r="G58" s="14" t="s">
        <v>407</v>
      </c>
      <c r="H58" s="15">
        <f>+Árak!E48</f>
        <v>545</v>
      </c>
      <c r="I58" s="14" t="s">
        <v>435</v>
      </c>
      <c r="J58" s="16">
        <f>+Árak!F48</f>
        <v>550</v>
      </c>
      <c r="K58" s="14" t="s">
        <v>456</v>
      </c>
      <c r="L58" s="16">
        <f>+Árak!G48</f>
        <v>585</v>
      </c>
      <c r="M58" s="294"/>
    </row>
    <row r="59" spans="1:13" s="2" customFormat="1" ht="14.25" customHeight="1">
      <c r="A59" s="11"/>
      <c r="B59" s="11"/>
      <c r="C59" s="71"/>
      <c r="D59" s="72"/>
      <c r="E59" s="71"/>
      <c r="F59" s="72"/>
      <c r="G59" s="71"/>
      <c r="H59" s="72"/>
      <c r="I59" s="71"/>
      <c r="J59" s="73"/>
      <c r="K59" s="71"/>
      <c r="L59" s="73"/>
      <c r="M59" s="294"/>
    </row>
    <row r="60" spans="1:13" s="2" customFormat="1" ht="135.75" customHeight="1">
      <c r="A60" s="74" t="s">
        <v>190</v>
      </c>
      <c r="B60" s="75" t="s">
        <v>191</v>
      </c>
      <c r="C60" s="14"/>
      <c r="D60" s="15">
        <f>+Árak!C49</f>
        <v>0</v>
      </c>
      <c r="E60" s="14" t="s">
        <v>408</v>
      </c>
      <c r="F60" s="15">
        <f>+Árak!D49</f>
        <v>785</v>
      </c>
      <c r="G60" s="14" t="s">
        <v>192</v>
      </c>
      <c r="H60" s="15">
        <f>+Árak!E49</f>
        <v>995</v>
      </c>
      <c r="I60" s="14" t="s">
        <v>193</v>
      </c>
      <c r="J60" s="16">
        <f>+Árak!F49</f>
        <v>985</v>
      </c>
      <c r="K60" s="14" t="s">
        <v>457</v>
      </c>
      <c r="L60" s="16">
        <f>+Árak!G49</f>
        <v>945</v>
      </c>
      <c r="M60" s="76"/>
    </row>
    <row r="61" spans="1:13" s="2" customFormat="1" ht="98.25" customHeight="1">
      <c r="A61" s="77" t="s">
        <v>194</v>
      </c>
      <c r="B61" s="75" t="s">
        <v>195</v>
      </c>
      <c r="C61" s="14"/>
      <c r="D61" s="15">
        <f>+Árak!C50</f>
        <v>0</v>
      </c>
      <c r="E61" s="14" t="s">
        <v>196</v>
      </c>
      <c r="F61" s="15">
        <f>+Árak!D50</f>
        <v>660</v>
      </c>
      <c r="G61" s="14" t="s">
        <v>197</v>
      </c>
      <c r="H61" s="15">
        <f>+Árak!E50</f>
        <v>695</v>
      </c>
      <c r="I61" s="14" t="s">
        <v>198</v>
      </c>
      <c r="J61" s="16">
        <f>+Árak!F50</f>
        <v>705</v>
      </c>
      <c r="K61" s="14" t="s">
        <v>458</v>
      </c>
      <c r="L61" s="16">
        <f>+Árak!G50</f>
        <v>685</v>
      </c>
      <c r="M61" s="295" t="s">
        <v>199</v>
      </c>
    </row>
    <row r="62" spans="1:13" s="2" customFormat="1" ht="119.25" customHeight="1">
      <c r="A62" s="78" t="s">
        <v>200</v>
      </c>
      <c r="B62" s="75" t="s">
        <v>191</v>
      </c>
      <c r="C62" s="14"/>
      <c r="D62" s="15">
        <f>+Árak!C51</f>
        <v>0</v>
      </c>
      <c r="E62" s="14" t="s">
        <v>376</v>
      </c>
      <c r="F62" s="15">
        <f>+Árak!D51</f>
        <v>935</v>
      </c>
      <c r="G62" s="14" t="s">
        <v>201</v>
      </c>
      <c r="H62" s="15">
        <f>+Árak!E51</f>
        <v>920</v>
      </c>
      <c r="I62" s="14" t="s">
        <v>202</v>
      </c>
      <c r="J62" s="16">
        <f>+Árak!F51</f>
        <v>985</v>
      </c>
      <c r="K62" s="14" t="s">
        <v>203</v>
      </c>
      <c r="L62" s="16">
        <f>+Árak!G51</f>
        <v>935</v>
      </c>
      <c r="M62" s="295"/>
    </row>
    <row r="63" spans="1:13" s="2" customFormat="1" ht="180" customHeight="1">
      <c r="A63" s="77" t="s">
        <v>204</v>
      </c>
      <c r="B63" s="75" t="s">
        <v>191</v>
      </c>
      <c r="C63" s="14"/>
      <c r="D63" s="15">
        <f>+Árak!C52</f>
        <v>0</v>
      </c>
      <c r="E63" s="14" t="s">
        <v>377</v>
      </c>
      <c r="F63" s="15">
        <f>+Árak!D52</f>
        <v>1015</v>
      </c>
      <c r="G63" s="14" t="s">
        <v>205</v>
      </c>
      <c r="H63" s="15">
        <f>+Árak!E52</f>
        <v>980</v>
      </c>
      <c r="I63" s="14" t="s">
        <v>206</v>
      </c>
      <c r="J63" s="16">
        <f>+Árak!F52</f>
        <v>1015</v>
      </c>
      <c r="K63" s="14" t="s">
        <v>459</v>
      </c>
      <c r="L63" s="16">
        <f>+Árak!G52</f>
        <v>970</v>
      </c>
      <c r="M63" s="295"/>
    </row>
    <row r="64" spans="1:13" s="2" customFormat="1" ht="103.5" customHeight="1">
      <c r="A64" s="79" t="s">
        <v>207</v>
      </c>
      <c r="B64" s="75" t="str">
        <f>"Office Menü  4 napra "&amp;Árak!B53&amp;" Ft "&amp;Árak!B53/4&amp;" Ft/nap"</f>
        <v>Office Menü  4 napra 4600 Ft 1150 Ft/nap</v>
      </c>
      <c r="C64" s="14"/>
      <c r="D64" s="15">
        <f>+Árak!C53</f>
        <v>0</v>
      </c>
      <c r="E64" s="14" t="s">
        <v>208</v>
      </c>
      <c r="F64" s="15">
        <f>+Árak!D53</f>
        <v>1315</v>
      </c>
      <c r="G64" s="14" t="s">
        <v>209</v>
      </c>
      <c r="H64" s="15">
        <f>+Árak!E53</f>
        <v>1265</v>
      </c>
      <c r="I64" s="14" t="s">
        <v>210</v>
      </c>
      <c r="J64" s="16">
        <f>+Árak!F53</f>
        <v>1120</v>
      </c>
      <c r="K64" s="14" t="s">
        <v>460</v>
      </c>
      <c r="L64" s="16">
        <f>+Árak!G53</f>
        <v>1340</v>
      </c>
      <c r="M64" s="55"/>
    </row>
    <row r="65" spans="1:15" ht="129" customHeight="1">
      <c r="A65" s="80" t="s">
        <v>211</v>
      </c>
      <c r="B65" s="75" t="s">
        <v>212</v>
      </c>
      <c r="C65" s="14"/>
      <c r="D65" s="15">
        <f>+Árak!C54</f>
        <v>0</v>
      </c>
      <c r="E65" s="14" t="s">
        <v>213</v>
      </c>
      <c r="F65" s="15">
        <f>+Árak!D54</f>
        <v>955</v>
      </c>
      <c r="G65" s="14" t="s">
        <v>409</v>
      </c>
      <c r="H65" s="15">
        <f>+Árak!E54</f>
        <v>960</v>
      </c>
      <c r="I65" s="14" t="s">
        <v>214</v>
      </c>
      <c r="J65" s="16">
        <f>+Árak!F54</f>
        <v>955</v>
      </c>
      <c r="K65" s="14" t="s">
        <v>461</v>
      </c>
      <c r="L65" s="16">
        <f>+Árak!G54</f>
        <v>965</v>
      </c>
      <c r="M65" s="296"/>
      <c r="N65" s="2"/>
      <c r="O65" s="2"/>
    </row>
    <row r="66" spans="1:15" ht="116.25" customHeight="1">
      <c r="A66" s="81" t="s">
        <v>215</v>
      </c>
      <c r="B66" s="75" t="s">
        <v>216</v>
      </c>
      <c r="C66" s="14"/>
      <c r="D66" s="15">
        <f>+Árak!C55</f>
        <v>0</v>
      </c>
      <c r="E66" s="14" t="s">
        <v>378</v>
      </c>
      <c r="F66" s="15">
        <f>+Árak!D55</f>
        <v>795</v>
      </c>
      <c r="G66" s="14" t="s">
        <v>217</v>
      </c>
      <c r="H66" s="15">
        <f>+Árak!E55</f>
        <v>875</v>
      </c>
      <c r="I66" s="14" t="s">
        <v>218</v>
      </c>
      <c r="J66" s="16">
        <f>+Árak!F55</f>
        <v>845</v>
      </c>
      <c r="K66" s="14" t="s">
        <v>219</v>
      </c>
      <c r="L66" s="16">
        <f>+Árak!G55</f>
        <v>965</v>
      </c>
      <c r="M66" s="296"/>
      <c r="N66" s="2"/>
      <c r="O66" s="2"/>
    </row>
    <row r="67" spans="1:15" ht="154.5" customHeight="1">
      <c r="A67" s="81" t="s">
        <v>220</v>
      </c>
      <c r="B67" s="75" t="s">
        <v>221</v>
      </c>
      <c r="C67" s="14"/>
      <c r="D67" s="15">
        <f>+Árak!C56</f>
        <v>0</v>
      </c>
      <c r="E67" s="14" t="s">
        <v>222</v>
      </c>
      <c r="F67" s="15">
        <f>+Árak!D56</f>
        <v>755</v>
      </c>
      <c r="G67" s="14" t="s">
        <v>223</v>
      </c>
      <c r="H67" s="15">
        <f>+Árak!E56</f>
        <v>985</v>
      </c>
      <c r="I67" s="14" t="s">
        <v>436</v>
      </c>
      <c r="J67" s="16">
        <f>+Árak!F56</f>
        <v>920</v>
      </c>
      <c r="K67" s="14" t="s">
        <v>224</v>
      </c>
      <c r="L67" s="16">
        <f>+Árak!G56</f>
        <v>1070</v>
      </c>
      <c r="M67" s="296"/>
      <c r="N67" s="2"/>
      <c r="O67" s="2"/>
    </row>
    <row r="68" spans="1:15" ht="160.5" customHeight="1">
      <c r="A68" s="81" t="s">
        <v>225</v>
      </c>
      <c r="B68" s="75" t="s">
        <v>226</v>
      </c>
      <c r="C68" s="14"/>
      <c r="D68" s="15">
        <f>+Árak!C57</f>
        <v>0</v>
      </c>
      <c r="E68" s="14" t="s">
        <v>227</v>
      </c>
      <c r="F68" s="15">
        <f>+Árak!D57</f>
        <v>980</v>
      </c>
      <c r="G68" s="14" t="s">
        <v>228</v>
      </c>
      <c r="H68" s="15">
        <f>+Árak!E57</f>
        <v>975</v>
      </c>
      <c r="I68" s="14" t="s">
        <v>229</v>
      </c>
      <c r="J68" s="16">
        <f>+Árak!F57</f>
        <v>970</v>
      </c>
      <c r="K68" s="14" t="s">
        <v>230</v>
      </c>
      <c r="L68" s="16">
        <f>+Árak!G57</f>
        <v>975</v>
      </c>
      <c r="M68" s="296"/>
      <c r="N68" s="2"/>
      <c r="O68" s="2"/>
    </row>
    <row r="69" spans="1:18" ht="63" customHeight="1">
      <c r="A69" s="82" t="s">
        <v>231</v>
      </c>
      <c r="B69" s="83" t="s">
        <v>232</v>
      </c>
      <c r="C69" s="84"/>
      <c r="D69" s="85">
        <f>+Árak!C58</f>
        <v>0</v>
      </c>
      <c r="E69" s="84" t="s">
        <v>233</v>
      </c>
      <c r="F69" s="85">
        <f>+Árak!D58</f>
        <v>380</v>
      </c>
      <c r="G69" s="84" t="s">
        <v>234</v>
      </c>
      <c r="H69" s="85">
        <f>+Árak!E58</f>
        <v>405</v>
      </c>
      <c r="I69" s="84" t="s">
        <v>235</v>
      </c>
      <c r="J69" s="86">
        <f>+Árak!F58</f>
        <v>355</v>
      </c>
      <c r="K69" s="84" t="s">
        <v>462</v>
      </c>
      <c r="L69" s="86">
        <f>+Árak!G58</f>
        <v>365</v>
      </c>
      <c r="M69" s="296"/>
      <c r="N69" s="2"/>
      <c r="O69" s="2"/>
      <c r="R69" s="87"/>
    </row>
    <row r="70" spans="1:18" ht="63" customHeight="1">
      <c r="A70" s="88" t="s">
        <v>236</v>
      </c>
      <c r="B70" s="75" t="s">
        <v>237</v>
      </c>
      <c r="C70" s="14"/>
      <c r="D70" s="15">
        <f>+Árak!C59</f>
        <v>0</v>
      </c>
      <c r="E70" s="14" t="s">
        <v>237</v>
      </c>
      <c r="F70" s="15">
        <f>+Árak!D59</f>
        <v>130</v>
      </c>
      <c r="G70" s="14" t="s">
        <v>237</v>
      </c>
      <c r="H70" s="85">
        <f>+Árak!E59</f>
        <v>130</v>
      </c>
      <c r="I70" s="14" t="s">
        <v>237</v>
      </c>
      <c r="J70" s="16">
        <f>+Árak!F59</f>
        <v>130</v>
      </c>
      <c r="K70" s="14" t="s">
        <v>237</v>
      </c>
      <c r="L70" s="86">
        <f>+Árak!G59</f>
        <v>130</v>
      </c>
      <c r="M70" s="296"/>
      <c r="N70" s="2"/>
      <c r="O70" s="2"/>
      <c r="R70" s="87"/>
    </row>
    <row r="71" spans="3:18" ht="18" customHeight="1">
      <c r="C71" s="89"/>
      <c r="D71" s="72"/>
      <c r="E71" s="89"/>
      <c r="F71" s="72"/>
      <c r="G71" s="71"/>
      <c r="H71" s="90"/>
      <c r="I71" s="71"/>
      <c r="J71" s="73"/>
      <c r="K71" s="71"/>
      <c r="L71" s="91"/>
      <c r="M71" s="296"/>
      <c r="N71" s="2"/>
      <c r="O71" s="2"/>
      <c r="R71" s="87"/>
    </row>
    <row r="72" spans="3:19" ht="21" customHeight="1">
      <c r="C72" s="92"/>
      <c r="D72" s="93"/>
      <c r="E72" s="297" t="str">
        <f>+C2</f>
        <v>05.21. Hétfő</v>
      </c>
      <c r="F72" s="297"/>
      <c r="G72" s="297" t="str">
        <f>+E2</f>
        <v>05.22. Kedd</v>
      </c>
      <c r="H72" s="297"/>
      <c r="I72" s="297" t="str">
        <f>+G2</f>
        <v>05.23. Szerda</v>
      </c>
      <c r="J72" s="297"/>
      <c r="K72" s="297" t="str">
        <f>+I2</f>
        <v>05.24. Csütörtök</v>
      </c>
      <c r="L72" s="297"/>
      <c r="M72" s="297"/>
      <c r="N72" s="297" t="str">
        <f>+K2</f>
        <v>05.25. Péntek</v>
      </c>
      <c r="O72" s="297"/>
      <c r="P72" s="297"/>
      <c r="Q72" s="297" t="s">
        <v>238</v>
      </c>
      <c r="R72" s="297"/>
      <c r="S72" s="94" t="s">
        <v>239</v>
      </c>
    </row>
    <row r="73" spans="1:20" ht="101.25" customHeight="1">
      <c r="A73" s="95" t="s">
        <v>240</v>
      </c>
      <c r="B73" s="96" t="str">
        <f>"SPEED menü 
"&amp;Árak!B60&amp;" Ft/hét
"&amp;Árak!C60&amp;" Ft/nap"</f>
        <v>SPEED menü 
9540 Ft/hét
 Ft/nap</v>
      </c>
      <c r="C73" s="97" t="s">
        <v>241</v>
      </c>
      <c r="D73" s="98"/>
      <c r="E73" s="298"/>
      <c r="F73" s="298"/>
      <c r="G73" s="298" t="s">
        <v>242</v>
      </c>
      <c r="H73" s="298"/>
      <c r="I73" s="298" t="s">
        <v>243</v>
      </c>
      <c r="J73" s="298"/>
      <c r="K73" s="298" t="s">
        <v>244</v>
      </c>
      <c r="L73" s="298"/>
      <c r="M73" s="298"/>
      <c r="N73" s="298" t="s">
        <v>459</v>
      </c>
      <c r="O73" s="298"/>
      <c r="P73" s="298"/>
      <c r="Q73" s="298" t="s">
        <v>245</v>
      </c>
      <c r="R73" s="298"/>
      <c r="S73" s="99" t="s">
        <v>246</v>
      </c>
      <c r="T73" s="100"/>
    </row>
    <row r="74" spans="1:20" ht="71.25" customHeight="1">
      <c r="A74" s="101"/>
      <c r="B74" s="102"/>
      <c r="C74" s="97" t="s">
        <v>247</v>
      </c>
      <c r="D74" s="98"/>
      <c r="E74" s="298"/>
      <c r="F74" s="298"/>
      <c r="G74" s="298" t="s">
        <v>248</v>
      </c>
      <c r="H74" s="298"/>
      <c r="I74" s="298" t="s">
        <v>249</v>
      </c>
      <c r="J74" s="298"/>
      <c r="K74" s="298" t="s">
        <v>250</v>
      </c>
      <c r="L74" s="298"/>
      <c r="M74" s="298"/>
      <c r="N74" s="298" t="s">
        <v>251</v>
      </c>
      <c r="O74" s="298"/>
      <c r="P74" s="298"/>
      <c r="Q74" s="298" t="s">
        <v>252</v>
      </c>
      <c r="R74" s="298"/>
      <c r="S74" s="99" t="s">
        <v>253</v>
      </c>
      <c r="T74" s="100"/>
    </row>
    <row r="75" spans="1:20" ht="45.75" customHeight="1">
      <c r="A75" s="101"/>
      <c r="B75" s="102"/>
      <c r="C75" s="97" t="s">
        <v>254</v>
      </c>
      <c r="D75" s="98"/>
      <c r="E75" s="298"/>
      <c r="F75" s="298"/>
      <c r="G75" s="298" t="s">
        <v>255</v>
      </c>
      <c r="H75" s="298"/>
      <c r="I75" s="298" t="s">
        <v>256</v>
      </c>
      <c r="J75" s="298"/>
      <c r="K75" s="298" t="s">
        <v>257</v>
      </c>
      <c r="L75" s="298"/>
      <c r="M75" s="298"/>
      <c r="N75" s="298" t="s">
        <v>258</v>
      </c>
      <c r="O75" s="298"/>
      <c r="P75" s="298"/>
      <c r="Q75" s="298" t="s">
        <v>259</v>
      </c>
      <c r="R75" s="298"/>
      <c r="S75" s="99" t="s">
        <v>260</v>
      </c>
      <c r="T75" s="100"/>
    </row>
    <row r="76" spans="1:20" ht="52.5" customHeight="1">
      <c r="A76" s="103"/>
      <c r="B76" s="104"/>
      <c r="C76" s="105" t="s">
        <v>7</v>
      </c>
      <c r="D76" s="106"/>
      <c r="E76" s="299"/>
      <c r="F76" s="299"/>
      <c r="G76" s="300" t="s">
        <v>261</v>
      </c>
      <c r="H76" s="300"/>
      <c r="I76" s="300" t="s">
        <v>262</v>
      </c>
      <c r="J76" s="300"/>
      <c r="K76" s="298" t="s">
        <v>263</v>
      </c>
      <c r="L76" s="298"/>
      <c r="M76" s="298"/>
      <c r="N76" s="300" t="s">
        <v>264</v>
      </c>
      <c r="O76" s="300"/>
      <c r="P76" s="300"/>
      <c r="Q76" s="300" t="s">
        <v>265</v>
      </c>
      <c r="R76" s="300"/>
      <c r="S76" s="107" t="s">
        <v>266</v>
      </c>
      <c r="T76" s="100"/>
    </row>
    <row r="77" spans="1:21" ht="12.75" customHeight="1">
      <c r="A77" s="108"/>
      <c r="C77" s="89"/>
      <c r="D77" s="72"/>
      <c r="E77" s="89"/>
      <c r="F77" s="72"/>
      <c r="G77" s="89"/>
      <c r="H77" s="72"/>
      <c r="I77" s="89"/>
      <c r="J77" s="73"/>
      <c r="K77" s="89"/>
      <c r="L77" s="73"/>
      <c r="M77" s="73"/>
      <c r="N77" s="73"/>
      <c r="P77" s="109"/>
      <c r="R77" s="87"/>
      <c r="U77" s="109"/>
    </row>
    <row r="78" spans="1:21" ht="33.75" customHeight="1">
      <c r="A78" s="110"/>
      <c r="B78" s="111"/>
      <c r="C78" s="301" t="str">
        <f>C2</f>
        <v>05.21. Hétfő</v>
      </c>
      <c r="D78" s="301"/>
      <c r="E78" s="301" t="str">
        <f>E2</f>
        <v>05.22. Kedd</v>
      </c>
      <c r="F78" s="301"/>
      <c r="G78" s="301" t="str">
        <f>G2</f>
        <v>05.23. Szerda</v>
      </c>
      <c r="H78" s="301"/>
      <c r="I78" s="301" t="str">
        <f>I2</f>
        <v>05.24. Csütörtök</v>
      </c>
      <c r="J78" s="301"/>
      <c r="K78" s="301" t="str">
        <f>K2</f>
        <v>05.25. Péntek</v>
      </c>
      <c r="L78" s="301"/>
      <c r="M78" s="73"/>
      <c r="N78" s="73"/>
      <c r="P78" s="109"/>
      <c r="R78" s="87"/>
      <c r="U78" s="109"/>
    </row>
    <row r="79" spans="1:21" ht="48" customHeight="1">
      <c r="A79" s="112" t="s">
        <v>267</v>
      </c>
      <c r="B79" s="302" t="s">
        <v>268</v>
      </c>
      <c r="C79" s="113"/>
      <c r="D79" s="114">
        <v>515</v>
      </c>
      <c r="E79" s="113" t="s">
        <v>387</v>
      </c>
      <c r="F79" s="114">
        <v>445</v>
      </c>
      <c r="G79" s="113" t="s">
        <v>410</v>
      </c>
      <c r="H79" s="114">
        <v>460</v>
      </c>
      <c r="I79" s="113" t="s">
        <v>437</v>
      </c>
      <c r="J79" s="114">
        <v>545</v>
      </c>
      <c r="K79" s="113" t="s">
        <v>463</v>
      </c>
      <c r="L79" s="114">
        <v>425</v>
      </c>
      <c r="M79" s="73"/>
      <c r="N79" s="73"/>
      <c r="P79" s="109"/>
      <c r="R79" s="87"/>
      <c r="U79" s="109"/>
    </row>
    <row r="80" spans="1:21" ht="41.25" customHeight="1">
      <c r="A80" s="112" t="s">
        <v>269</v>
      </c>
      <c r="B80" s="302"/>
      <c r="C80" s="113"/>
      <c r="D80" s="114">
        <v>760</v>
      </c>
      <c r="E80" s="113" t="s">
        <v>388</v>
      </c>
      <c r="F80" s="114">
        <v>845</v>
      </c>
      <c r="G80" s="113" t="s">
        <v>411</v>
      </c>
      <c r="H80" s="114">
        <v>975</v>
      </c>
      <c r="I80" s="113" t="s">
        <v>438</v>
      </c>
      <c r="J80" s="114">
        <v>705</v>
      </c>
      <c r="K80" s="113" t="s">
        <v>464</v>
      </c>
      <c r="L80" s="114">
        <v>855</v>
      </c>
      <c r="M80" s="73"/>
      <c r="N80" s="73"/>
      <c r="P80" s="109"/>
      <c r="R80" s="87"/>
      <c r="U80" s="109"/>
    </row>
    <row r="81" spans="1:21" ht="45.75" customHeight="1">
      <c r="A81" s="112" t="s">
        <v>270</v>
      </c>
      <c r="B81" s="302"/>
      <c r="C81" s="113"/>
      <c r="D81" s="114">
        <v>950</v>
      </c>
      <c r="E81" s="113" t="s">
        <v>389</v>
      </c>
      <c r="F81" s="114">
        <v>945</v>
      </c>
      <c r="G81" s="113" t="s">
        <v>412</v>
      </c>
      <c r="H81" s="114">
        <v>845</v>
      </c>
      <c r="I81" s="113" t="s">
        <v>439</v>
      </c>
      <c r="J81" s="114">
        <v>760</v>
      </c>
      <c r="K81" s="113" t="s">
        <v>465</v>
      </c>
      <c r="L81" s="114">
        <v>930</v>
      </c>
      <c r="M81" s="73"/>
      <c r="N81" s="73"/>
      <c r="P81" s="109"/>
      <c r="R81" s="87"/>
      <c r="U81" s="109"/>
    </row>
    <row r="82" spans="1:21" ht="42.75" customHeight="1">
      <c r="A82" s="112" t="s">
        <v>271</v>
      </c>
      <c r="B82" s="302"/>
      <c r="C82" s="113"/>
      <c r="D82" s="114">
        <v>645</v>
      </c>
      <c r="E82" s="113" t="s">
        <v>390</v>
      </c>
      <c r="F82" s="114">
        <v>845</v>
      </c>
      <c r="G82" s="113" t="s">
        <v>413</v>
      </c>
      <c r="H82" s="114">
        <v>760</v>
      </c>
      <c r="I82" s="113" t="s">
        <v>440</v>
      </c>
      <c r="J82" s="114">
        <v>755</v>
      </c>
      <c r="K82" s="113" t="s">
        <v>466</v>
      </c>
      <c r="L82" s="114">
        <v>1030</v>
      </c>
      <c r="M82" s="73"/>
      <c r="N82" s="73"/>
      <c r="P82" s="109"/>
      <c r="R82" s="87"/>
      <c r="U82" s="109"/>
    </row>
    <row r="83" spans="1:21" ht="46.5" customHeight="1">
      <c r="A83" s="112" t="s">
        <v>272</v>
      </c>
      <c r="B83" s="302"/>
      <c r="C83" s="113"/>
      <c r="D83" s="114">
        <v>650</v>
      </c>
      <c r="E83" s="113" t="s">
        <v>391</v>
      </c>
      <c r="F83" s="114">
        <v>760</v>
      </c>
      <c r="G83" s="113" t="s">
        <v>414</v>
      </c>
      <c r="H83" s="114">
        <v>915</v>
      </c>
      <c r="I83" s="113" t="s">
        <v>441</v>
      </c>
      <c r="J83" s="114">
        <v>745</v>
      </c>
      <c r="K83" s="113" t="s">
        <v>467</v>
      </c>
      <c r="L83" s="114">
        <v>855</v>
      </c>
      <c r="M83" s="73"/>
      <c r="N83" s="73"/>
      <c r="P83" s="109"/>
      <c r="R83" s="87"/>
      <c r="U83" s="109"/>
    </row>
    <row r="84" spans="1:21" ht="51">
      <c r="A84" s="115" t="s">
        <v>273</v>
      </c>
      <c r="B84" s="302"/>
      <c r="C84" s="116"/>
      <c r="D84" s="117">
        <v>930</v>
      </c>
      <c r="E84" s="116" t="s">
        <v>392</v>
      </c>
      <c r="F84" s="117">
        <v>905</v>
      </c>
      <c r="G84" s="116" t="s">
        <v>415</v>
      </c>
      <c r="H84" s="117">
        <v>1090</v>
      </c>
      <c r="I84" s="116" t="s">
        <v>442</v>
      </c>
      <c r="J84" s="117">
        <v>790</v>
      </c>
      <c r="K84" s="116" t="s">
        <v>468</v>
      </c>
      <c r="L84" s="117">
        <v>845</v>
      </c>
      <c r="M84" s="73"/>
      <c r="N84" s="73"/>
      <c r="P84" s="109"/>
      <c r="R84" s="87"/>
      <c r="U84" s="109"/>
    </row>
    <row r="85" spans="1:21" ht="12.75" customHeight="1">
      <c r="A85" s="108"/>
      <c r="C85" s="89"/>
      <c r="D85" s="72"/>
      <c r="E85" s="89"/>
      <c r="F85" s="72"/>
      <c r="G85" s="89"/>
      <c r="H85" s="72"/>
      <c r="I85" s="89"/>
      <c r="J85" s="73"/>
      <c r="K85" s="89"/>
      <c r="L85" s="73"/>
      <c r="M85" s="73"/>
      <c r="N85" s="73"/>
      <c r="P85" s="109"/>
      <c r="R85" s="87"/>
      <c r="U85" s="109"/>
    </row>
    <row r="86" spans="1:21" ht="13.5" customHeight="1">
      <c r="A86" s="108"/>
      <c r="C86" s="89"/>
      <c r="D86" s="72"/>
      <c r="E86" s="89"/>
      <c r="F86" s="72"/>
      <c r="G86" s="89"/>
      <c r="H86" s="72"/>
      <c r="I86" s="89"/>
      <c r="J86" s="73"/>
      <c r="K86" s="89"/>
      <c r="L86" s="73"/>
      <c r="M86" s="73"/>
      <c r="N86" s="73"/>
      <c r="P86" s="109"/>
      <c r="R86" s="87"/>
      <c r="U86" s="109"/>
    </row>
    <row r="87" spans="1:21" ht="12.75">
      <c r="A87" s="118" t="s">
        <v>274</v>
      </c>
      <c r="B87" s="119"/>
      <c r="C87" s="120" t="s">
        <v>275</v>
      </c>
      <c r="D87" s="121">
        <v>205</v>
      </c>
      <c r="E87" s="120" t="s">
        <v>275</v>
      </c>
      <c r="F87" s="121">
        <v>205</v>
      </c>
      <c r="G87" s="120" t="s">
        <v>275</v>
      </c>
      <c r="H87" s="121">
        <v>205</v>
      </c>
      <c r="I87" s="120" t="s">
        <v>275</v>
      </c>
      <c r="J87" s="121">
        <v>205</v>
      </c>
      <c r="K87" s="120" t="s">
        <v>275</v>
      </c>
      <c r="L87" s="121">
        <v>205</v>
      </c>
      <c r="M87" s="73"/>
      <c r="N87" s="73"/>
      <c r="P87" s="109"/>
      <c r="R87" s="87"/>
      <c r="U87" s="109"/>
    </row>
    <row r="88" spans="1:21" ht="12.75">
      <c r="A88" s="118" t="s">
        <v>276</v>
      </c>
      <c r="B88" s="119"/>
      <c r="C88" s="120" t="s">
        <v>277</v>
      </c>
      <c r="D88" s="121">
        <v>205</v>
      </c>
      <c r="E88" s="120" t="s">
        <v>277</v>
      </c>
      <c r="F88" s="121">
        <v>205</v>
      </c>
      <c r="G88" s="120" t="s">
        <v>277</v>
      </c>
      <c r="H88" s="121">
        <v>205</v>
      </c>
      <c r="I88" s="120" t="s">
        <v>277</v>
      </c>
      <c r="J88" s="121">
        <v>205</v>
      </c>
      <c r="K88" s="120" t="s">
        <v>277</v>
      </c>
      <c r="L88" s="121">
        <v>205</v>
      </c>
      <c r="M88" s="73"/>
      <c r="N88" s="73"/>
      <c r="P88" s="109"/>
      <c r="R88" s="87"/>
      <c r="U88" s="109"/>
    </row>
    <row r="89" spans="1:18" ht="26.25" customHeight="1">
      <c r="A89" s="118" t="s">
        <v>278</v>
      </c>
      <c r="B89" s="119"/>
      <c r="C89" s="120" t="s">
        <v>279</v>
      </c>
      <c r="D89" s="121">
        <v>205</v>
      </c>
      <c r="E89" s="120" t="s">
        <v>279</v>
      </c>
      <c r="F89" s="121">
        <v>205</v>
      </c>
      <c r="G89" s="120" t="s">
        <v>279</v>
      </c>
      <c r="H89" s="121">
        <v>205</v>
      </c>
      <c r="I89" s="120" t="s">
        <v>279</v>
      </c>
      <c r="J89" s="121">
        <v>205</v>
      </c>
      <c r="K89" s="120" t="s">
        <v>279</v>
      </c>
      <c r="L89" s="121">
        <v>205</v>
      </c>
      <c r="M89" s="73"/>
      <c r="N89" s="73"/>
      <c r="R89" s="87"/>
    </row>
    <row r="90" spans="1:14" ht="27" customHeight="1">
      <c r="A90" s="118" t="s">
        <v>280</v>
      </c>
      <c r="B90" s="119"/>
      <c r="C90" s="120" t="s">
        <v>281</v>
      </c>
      <c r="D90" s="121">
        <v>205</v>
      </c>
      <c r="E90" s="120" t="s">
        <v>281</v>
      </c>
      <c r="F90" s="121">
        <v>205</v>
      </c>
      <c r="G90" s="120" t="s">
        <v>281</v>
      </c>
      <c r="H90" s="121">
        <v>205</v>
      </c>
      <c r="I90" s="120" t="s">
        <v>281</v>
      </c>
      <c r="J90" s="121">
        <v>205</v>
      </c>
      <c r="K90" s="120" t="s">
        <v>281</v>
      </c>
      <c r="L90" s="121">
        <v>205</v>
      </c>
      <c r="M90" s="73"/>
      <c r="N90" s="73"/>
    </row>
    <row r="91" spans="1:14" ht="13.5" customHeight="1">
      <c r="A91" s="118" t="s">
        <v>282</v>
      </c>
      <c r="B91" s="119"/>
      <c r="C91" s="120" t="s">
        <v>283</v>
      </c>
      <c r="D91" s="121">
        <v>235</v>
      </c>
      <c r="E91" s="120" t="s">
        <v>283</v>
      </c>
      <c r="F91" s="121">
        <v>235</v>
      </c>
      <c r="G91" s="120" t="s">
        <v>283</v>
      </c>
      <c r="H91" s="121">
        <v>235</v>
      </c>
      <c r="I91" s="120" t="s">
        <v>283</v>
      </c>
      <c r="J91" s="121">
        <v>235</v>
      </c>
      <c r="K91" s="120" t="s">
        <v>283</v>
      </c>
      <c r="L91" s="121">
        <v>235</v>
      </c>
      <c r="M91" s="73"/>
      <c r="N91" s="73"/>
    </row>
    <row r="92" spans="1:14" ht="36.75" customHeight="1">
      <c r="A92" s="118" t="s">
        <v>284</v>
      </c>
      <c r="B92" s="119"/>
      <c r="C92" s="120" t="s">
        <v>285</v>
      </c>
      <c r="D92" s="121">
        <v>255</v>
      </c>
      <c r="E92" s="120" t="s">
        <v>285</v>
      </c>
      <c r="F92" s="121">
        <v>255</v>
      </c>
      <c r="G92" s="120" t="s">
        <v>285</v>
      </c>
      <c r="H92" s="121">
        <v>255</v>
      </c>
      <c r="I92" s="120" t="s">
        <v>285</v>
      </c>
      <c r="J92" s="121">
        <v>255</v>
      </c>
      <c r="K92" s="120" t="s">
        <v>285</v>
      </c>
      <c r="L92" s="121">
        <v>255</v>
      </c>
      <c r="M92" s="73"/>
      <c r="N92" s="73"/>
    </row>
    <row r="93" spans="1:14" ht="33" customHeight="1">
      <c r="A93" s="118" t="s">
        <v>286</v>
      </c>
      <c r="B93" s="119"/>
      <c r="C93" s="120" t="s">
        <v>287</v>
      </c>
      <c r="D93" s="121">
        <v>255</v>
      </c>
      <c r="E93" s="120" t="s">
        <v>287</v>
      </c>
      <c r="F93" s="121">
        <v>255</v>
      </c>
      <c r="G93" s="120" t="s">
        <v>287</v>
      </c>
      <c r="H93" s="121">
        <v>255</v>
      </c>
      <c r="I93" s="120" t="s">
        <v>287</v>
      </c>
      <c r="J93" s="121">
        <v>255</v>
      </c>
      <c r="K93" s="120" t="s">
        <v>287</v>
      </c>
      <c r="L93" s="121">
        <v>255</v>
      </c>
      <c r="M93" s="73"/>
      <c r="N93" s="73"/>
    </row>
    <row r="94" spans="3:14" ht="12.75" customHeight="1">
      <c r="C94" s="89"/>
      <c r="D94" s="72"/>
      <c r="E94" s="89"/>
      <c r="F94" s="72"/>
      <c r="G94" s="89"/>
      <c r="H94" s="72"/>
      <c r="I94" s="89"/>
      <c r="J94" s="73"/>
      <c r="K94" s="89"/>
      <c r="L94" s="73"/>
      <c r="M94" s="73"/>
      <c r="N94" s="73"/>
    </row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3.5" customHeight="1"/>
    <row r="108" ht="13.5" customHeight="1"/>
    <row r="109" ht="12.75" customHeight="1"/>
    <row r="110" ht="12.75" customHeight="1"/>
    <row r="111" ht="12.75" customHeight="1"/>
  </sheetData>
  <sheetProtection selectLockedCells="1" selectUnlockedCells="1"/>
  <mergeCells count="79">
    <mergeCell ref="C78:D78"/>
    <mergeCell ref="E78:F78"/>
    <mergeCell ref="G78:H78"/>
    <mergeCell ref="I78:J78"/>
    <mergeCell ref="K78:L78"/>
    <mergeCell ref="B79:B84"/>
    <mergeCell ref="E76:F76"/>
    <mergeCell ref="G76:H76"/>
    <mergeCell ref="I76:J76"/>
    <mergeCell ref="K76:M76"/>
    <mergeCell ref="N76:P76"/>
    <mergeCell ref="Q76:R76"/>
    <mergeCell ref="E75:F75"/>
    <mergeCell ref="G75:H75"/>
    <mergeCell ref="I75:J75"/>
    <mergeCell ref="K75:M75"/>
    <mergeCell ref="N75:P75"/>
    <mergeCell ref="Q75:R75"/>
    <mergeCell ref="E74:F74"/>
    <mergeCell ref="G74:H74"/>
    <mergeCell ref="I74:J74"/>
    <mergeCell ref="K74:M74"/>
    <mergeCell ref="N74:P74"/>
    <mergeCell ref="Q74:R74"/>
    <mergeCell ref="N72:P72"/>
    <mergeCell ref="Q72:R72"/>
    <mergeCell ref="E73:F73"/>
    <mergeCell ref="G73:H73"/>
    <mergeCell ref="I73:J73"/>
    <mergeCell ref="K73:M73"/>
    <mergeCell ref="N73:P73"/>
    <mergeCell ref="Q73:R73"/>
    <mergeCell ref="M37:M59"/>
    <mergeCell ref="M61:M63"/>
    <mergeCell ref="M65:M71"/>
    <mergeCell ref="E72:F72"/>
    <mergeCell ref="G72:H72"/>
    <mergeCell ref="I72:J72"/>
    <mergeCell ref="K72:M72"/>
    <mergeCell ref="M28:M34"/>
    <mergeCell ref="D32:D33"/>
    <mergeCell ref="F32:F33"/>
    <mergeCell ref="H32:H33"/>
    <mergeCell ref="J32:J33"/>
    <mergeCell ref="L32:L33"/>
    <mergeCell ref="D25:D26"/>
    <mergeCell ref="F25:F26"/>
    <mergeCell ref="H25:H26"/>
    <mergeCell ref="J25:J26"/>
    <mergeCell ref="L25:L26"/>
    <mergeCell ref="D28:D29"/>
    <mergeCell ref="F28:F29"/>
    <mergeCell ref="H28:H29"/>
    <mergeCell ref="J28:J29"/>
    <mergeCell ref="L28:L29"/>
    <mergeCell ref="H14:H15"/>
    <mergeCell ref="J14:J15"/>
    <mergeCell ref="L14:L15"/>
    <mergeCell ref="D22:D23"/>
    <mergeCell ref="F22:F23"/>
    <mergeCell ref="H22:H23"/>
    <mergeCell ref="J22:J23"/>
    <mergeCell ref="L22:L23"/>
    <mergeCell ref="M3:M27"/>
    <mergeCell ref="B11:B13"/>
    <mergeCell ref="D11:D12"/>
    <mergeCell ref="F11:F12"/>
    <mergeCell ref="H11:H12"/>
    <mergeCell ref="I11:I12"/>
    <mergeCell ref="J11:J12"/>
    <mergeCell ref="L11:L12"/>
    <mergeCell ref="D14:D15"/>
    <mergeCell ref="F14:F15"/>
    <mergeCell ref="A2:B2"/>
    <mergeCell ref="C2:D2"/>
    <mergeCell ref="E2:F2"/>
    <mergeCell ref="G2:H2"/>
    <mergeCell ref="I2:J2"/>
    <mergeCell ref="K2:M2"/>
  </mergeCells>
  <hyperlinks>
    <hyperlink ref="M37" r:id="rId1" display="info@teletal.hu"/>
    <hyperlink ref="M61" r:id="rId2" display="www.teletal.hu"/>
  </hyperlinks>
  <printOptions gridLines="1"/>
  <pageMargins left="0.7479166666666667" right="0.7479166666666667" top="0.9840277777777777" bottom="0.9840277777777777" header="0.5118055555555555" footer="0.5118055555555555"/>
  <pageSetup fitToHeight="0" fitToWidth="1" horizontalDpi="300" verticalDpi="300" orientation="portrait" paperSize="9"/>
  <rowBreaks count="4" manualBreakCount="4">
    <brk id="19" max="255" man="1"/>
    <brk id="35" max="255" man="1"/>
    <brk id="49" max="255" man="1"/>
    <brk id="58" max="25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10"/>
  <sheetViews>
    <sheetView zoomScale="80" zoomScaleNormal="80" zoomScalePageLayoutView="0" workbookViewId="0" topLeftCell="A34">
      <selection activeCell="B50" sqref="B50"/>
    </sheetView>
  </sheetViews>
  <sheetFormatPr defaultColWidth="9.140625" defaultRowHeight="12.75"/>
  <cols>
    <col min="1" max="1" width="6.28125" style="122" customWidth="1"/>
    <col min="2" max="3" width="13.57421875" style="123" customWidth="1"/>
    <col min="4" max="4" width="8.7109375" style="123" customWidth="1"/>
    <col min="5" max="5" width="6.421875" style="123" customWidth="1"/>
    <col min="6" max="6" width="8.7109375" style="123" customWidth="1"/>
    <col min="7" max="7" width="5.8515625" style="123" customWidth="1"/>
    <col min="8" max="8" width="8.7109375" style="123" customWidth="1"/>
    <col min="9" max="9" width="6.28125" style="123" customWidth="1"/>
    <col min="10" max="10" width="8.7109375" style="123" customWidth="1"/>
    <col min="11" max="11" width="6.28125" style="123" customWidth="1"/>
    <col min="12" max="12" width="8.7109375" style="123" customWidth="1"/>
    <col min="13" max="13" width="6.421875" style="123" customWidth="1"/>
    <col min="14" max="14" width="9.00390625" style="122" customWidth="1"/>
    <col min="15" max="15" width="5.57421875" style="123" customWidth="1"/>
    <col min="16" max="16" width="9.28125" style="123" customWidth="1"/>
    <col min="17" max="17" width="5.140625" style="123" customWidth="1"/>
    <col min="18" max="16384" width="9.140625" style="123" customWidth="1"/>
  </cols>
  <sheetData>
    <row r="1" spans="1:17" ht="23.25" customHeight="1">
      <c r="A1" s="303" t="s">
        <v>288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</row>
    <row r="2" spans="1:17" s="125" customFormat="1" ht="19.5" customHeight="1">
      <c r="A2" s="124"/>
      <c r="B2" s="304" t="str">
        <f>+Étlap!A2</f>
        <v>21. hét</v>
      </c>
      <c r="C2" s="304"/>
      <c r="D2" s="305" t="s">
        <v>289</v>
      </c>
      <c r="E2" s="305"/>
      <c r="F2" s="305" t="s">
        <v>290</v>
      </c>
      <c r="G2" s="305"/>
      <c r="H2" s="305" t="s">
        <v>291</v>
      </c>
      <c r="I2" s="305"/>
      <c r="J2" s="305" t="s">
        <v>292</v>
      </c>
      <c r="K2" s="305"/>
      <c r="L2" s="306" t="s">
        <v>293</v>
      </c>
      <c r="M2" s="306"/>
      <c r="N2" s="307" t="s">
        <v>294</v>
      </c>
      <c r="O2" s="307"/>
      <c r="P2" s="307" t="s">
        <v>295</v>
      </c>
      <c r="Q2" s="307"/>
    </row>
    <row r="3" spans="1:17" s="125" customFormat="1" ht="19.5" customHeight="1">
      <c r="A3" s="126" t="s">
        <v>6</v>
      </c>
      <c r="B3" s="308" t="s">
        <v>7</v>
      </c>
      <c r="C3" s="308"/>
      <c r="D3" s="127"/>
      <c r="E3" s="128" t="s">
        <v>6</v>
      </c>
      <c r="F3" s="129"/>
      <c r="G3" s="128" t="s">
        <v>6</v>
      </c>
      <c r="H3" s="129"/>
      <c r="I3" s="128" t="s">
        <v>6</v>
      </c>
      <c r="J3" s="129"/>
      <c r="K3" s="128" t="s">
        <v>6</v>
      </c>
      <c r="L3" s="130"/>
      <c r="M3" s="131" t="s">
        <v>6</v>
      </c>
      <c r="N3" s="132"/>
      <c r="O3" s="133"/>
      <c r="P3" s="133"/>
      <c r="Q3" s="134"/>
    </row>
    <row r="4" spans="1:17" s="125" customFormat="1" ht="19.5" customHeight="1">
      <c r="A4" s="126" t="s">
        <v>12</v>
      </c>
      <c r="B4" s="309" t="s">
        <v>7</v>
      </c>
      <c r="C4" s="309"/>
      <c r="D4" s="136"/>
      <c r="E4" s="137" t="s">
        <v>12</v>
      </c>
      <c r="F4" s="138"/>
      <c r="G4" s="137" t="s">
        <v>12</v>
      </c>
      <c r="H4" s="138"/>
      <c r="I4" s="137" t="s">
        <v>12</v>
      </c>
      <c r="J4" s="138"/>
      <c r="K4" s="137" t="s">
        <v>12</v>
      </c>
      <c r="L4" s="139"/>
      <c r="M4" s="140" t="s">
        <v>12</v>
      </c>
      <c r="N4" s="141"/>
      <c r="O4" s="142"/>
      <c r="P4" s="142"/>
      <c r="Q4" s="143"/>
    </row>
    <row r="5" spans="1:17" s="150" customFormat="1" ht="22.5" customHeight="1">
      <c r="A5" s="144" t="s">
        <v>16</v>
      </c>
      <c r="B5" s="310" t="s">
        <v>17</v>
      </c>
      <c r="C5" s="310"/>
      <c r="D5" s="145"/>
      <c r="E5" s="146" t="s">
        <v>16</v>
      </c>
      <c r="F5" s="145"/>
      <c r="G5" s="146" t="s">
        <v>16</v>
      </c>
      <c r="H5" s="145"/>
      <c r="I5" s="146" t="s">
        <v>16</v>
      </c>
      <c r="J5" s="145"/>
      <c r="K5" s="147" t="s">
        <v>16</v>
      </c>
      <c r="L5" s="148"/>
      <c r="M5" s="147" t="s">
        <v>16</v>
      </c>
      <c r="N5" s="141"/>
      <c r="O5" s="149"/>
      <c r="P5" s="142"/>
      <c r="Q5" s="143"/>
    </row>
    <row r="6" spans="1:17" s="150" customFormat="1" ht="22.5" customHeight="1">
      <c r="A6" s="126" t="s">
        <v>22</v>
      </c>
      <c r="B6" s="309" t="s">
        <v>17</v>
      </c>
      <c r="C6" s="309"/>
      <c r="D6" s="138"/>
      <c r="E6" s="137" t="s">
        <v>22</v>
      </c>
      <c r="F6" s="138"/>
      <c r="G6" s="137" t="s">
        <v>22</v>
      </c>
      <c r="H6" s="138"/>
      <c r="I6" s="137" t="s">
        <v>22</v>
      </c>
      <c r="J6" s="138"/>
      <c r="K6" s="140" t="s">
        <v>22</v>
      </c>
      <c r="L6" s="139"/>
      <c r="M6" s="140" t="s">
        <v>22</v>
      </c>
      <c r="N6" s="141"/>
      <c r="O6" s="149"/>
      <c r="P6" s="142"/>
      <c r="Q6" s="143"/>
    </row>
    <row r="7" spans="1:17" s="150" customFormat="1" ht="22.5" customHeight="1">
      <c r="A7" s="126" t="s">
        <v>28</v>
      </c>
      <c r="B7" s="151" t="s">
        <v>17</v>
      </c>
      <c r="C7" s="152"/>
      <c r="D7" s="138"/>
      <c r="E7" s="137" t="s">
        <v>28</v>
      </c>
      <c r="F7" s="138"/>
      <c r="G7" s="137" t="s">
        <v>28</v>
      </c>
      <c r="H7" s="138"/>
      <c r="I7" s="137" t="s">
        <v>28</v>
      </c>
      <c r="J7" s="138"/>
      <c r="K7" s="140" t="s">
        <v>28</v>
      </c>
      <c r="L7" s="139"/>
      <c r="M7" s="140" t="s">
        <v>28</v>
      </c>
      <c r="N7" s="141"/>
      <c r="O7" s="149"/>
      <c r="P7" s="142"/>
      <c r="Q7" s="143"/>
    </row>
    <row r="8" spans="1:17" s="150" customFormat="1" ht="22.5" customHeight="1">
      <c r="A8" s="126" t="s">
        <v>32</v>
      </c>
      <c r="B8" s="309" t="s">
        <v>33</v>
      </c>
      <c r="C8" s="309"/>
      <c r="D8" s="138"/>
      <c r="E8" s="137" t="s">
        <v>32</v>
      </c>
      <c r="F8" s="138"/>
      <c r="G8" s="137" t="s">
        <v>32</v>
      </c>
      <c r="H8" s="138"/>
      <c r="I8" s="137" t="s">
        <v>32</v>
      </c>
      <c r="J8" s="138"/>
      <c r="K8" s="140" t="s">
        <v>32</v>
      </c>
      <c r="L8" s="139"/>
      <c r="M8" s="140" t="s">
        <v>32</v>
      </c>
      <c r="N8" s="141"/>
      <c r="O8" s="149"/>
      <c r="P8" s="142"/>
      <c r="Q8" s="143"/>
    </row>
    <row r="9" spans="1:17" s="150" customFormat="1" ht="22.5" customHeight="1">
      <c r="A9" s="126" t="s">
        <v>37</v>
      </c>
      <c r="B9" s="309" t="s">
        <v>38</v>
      </c>
      <c r="C9" s="309"/>
      <c r="D9" s="138"/>
      <c r="E9" s="137" t="s">
        <v>37</v>
      </c>
      <c r="F9" s="138"/>
      <c r="G9" s="137" t="s">
        <v>37</v>
      </c>
      <c r="H9" s="138"/>
      <c r="I9" s="137" t="s">
        <v>37</v>
      </c>
      <c r="J9" s="138"/>
      <c r="K9" s="140" t="s">
        <v>37</v>
      </c>
      <c r="L9" s="139"/>
      <c r="M9" s="140" t="s">
        <v>37</v>
      </c>
      <c r="N9" s="141"/>
      <c r="O9" s="149"/>
      <c r="P9" s="142"/>
      <c r="Q9" s="143"/>
    </row>
    <row r="10" spans="1:17" s="150" customFormat="1" ht="22.5" customHeight="1">
      <c r="A10" s="126" t="s">
        <v>42</v>
      </c>
      <c r="B10" s="309" t="s">
        <v>43</v>
      </c>
      <c r="C10" s="309"/>
      <c r="D10" s="138"/>
      <c r="E10" s="137" t="s">
        <v>42</v>
      </c>
      <c r="F10" s="138"/>
      <c r="G10" s="137" t="s">
        <v>42</v>
      </c>
      <c r="H10" s="138"/>
      <c r="I10" s="137" t="s">
        <v>42</v>
      </c>
      <c r="J10" s="153"/>
      <c r="K10" s="140" t="s">
        <v>42</v>
      </c>
      <c r="L10" s="154"/>
      <c r="M10" s="140" t="s">
        <v>42</v>
      </c>
      <c r="N10" s="141"/>
      <c r="O10" s="149"/>
      <c r="P10" s="142"/>
      <c r="Q10" s="143"/>
    </row>
    <row r="11" spans="1:17" s="150" customFormat="1" ht="22.5" customHeight="1">
      <c r="A11" s="126" t="s">
        <v>296</v>
      </c>
      <c r="B11" s="309" t="s">
        <v>56</v>
      </c>
      <c r="C11" s="309"/>
      <c r="D11" s="138"/>
      <c r="E11" s="137" t="s">
        <v>296</v>
      </c>
      <c r="F11" s="138"/>
      <c r="G11" s="137" t="s">
        <v>296</v>
      </c>
      <c r="H11" s="138"/>
      <c r="I11" s="137" t="s">
        <v>296</v>
      </c>
      <c r="J11" s="138"/>
      <c r="K11" s="140" t="s">
        <v>296</v>
      </c>
      <c r="L11" s="139"/>
      <c r="M11" s="140" t="s">
        <v>296</v>
      </c>
      <c r="N11" s="141"/>
      <c r="O11" s="149"/>
      <c r="P11" s="142"/>
      <c r="Q11" s="143"/>
    </row>
    <row r="12" spans="1:17" s="150" customFormat="1" ht="22.5" customHeight="1">
      <c r="A12" s="126" t="s">
        <v>297</v>
      </c>
      <c r="B12" s="309" t="s">
        <v>56</v>
      </c>
      <c r="C12" s="309"/>
      <c r="D12" s="138"/>
      <c r="E12" s="137" t="s">
        <v>297</v>
      </c>
      <c r="F12" s="138"/>
      <c r="G12" s="137" t="s">
        <v>297</v>
      </c>
      <c r="H12" s="138"/>
      <c r="I12" s="137" t="s">
        <v>297</v>
      </c>
      <c r="J12" s="155"/>
      <c r="K12" s="137" t="s">
        <v>297</v>
      </c>
      <c r="L12" s="138"/>
      <c r="M12" s="140" t="s">
        <v>297</v>
      </c>
      <c r="N12" s="141"/>
      <c r="O12" s="149"/>
      <c r="P12" s="142"/>
      <c r="Q12" s="143"/>
    </row>
    <row r="13" spans="1:17" s="150" customFormat="1" ht="22.5" customHeight="1">
      <c r="A13" s="126" t="s">
        <v>298</v>
      </c>
      <c r="B13" s="309" t="s">
        <v>56</v>
      </c>
      <c r="C13" s="309"/>
      <c r="D13" s="138"/>
      <c r="E13" s="137" t="s">
        <v>298</v>
      </c>
      <c r="F13" s="138"/>
      <c r="G13" s="137" t="s">
        <v>298</v>
      </c>
      <c r="H13" s="138"/>
      <c r="I13" s="137" t="s">
        <v>298</v>
      </c>
      <c r="J13" s="138"/>
      <c r="K13" s="137" t="s">
        <v>298</v>
      </c>
      <c r="L13" s="138"/>
      <c r="M13" s="140" t="s">
        <v>298</v>
      </c>
      <c r="N13" s="141"/>
      <c r="O13" s="149"/>
      <c r="P13" s="142"/>
      <c r="Q13" s="143"/>
    </row>
    <row r="14" spans="1:24" s="150" customFormat="1" ht="22.5" customHeight="1">
      <c r="A14" s="126" t="s">
        <v>299</v>
      </c>
      <c r="B14" s="151" t="s">
        <v>56</v>
      </c>
      <c r="C14" s="152"/>
      <c r="D14" s="138"/>
      <c r="E14" s="137" t="s">
        <v>299</v>
      </c>
      <c r="F14" s="138"/>
      <c r="G14" s="137" t="s">
        <v>299</v>
      </c>
      <c r="H14" s="138"/>
      <c r="I14" s="137" t="s">
        <v>299</v>
      </c>
      <c r="J14" s="138"/>
      <c r="K14" s="140" t="s">
        <v>299</v>
      </c>
      <c r="L14" s="139"/>
      <c r="M14" s="140" t="s">
        <v>299</v>
      </c>
      <c r="N14" s="141"/>
      <c r="O14" s="149"/>
      <c r="P14" s="142"/>
      <c r="Q14" s="143"/>
      <c r="X14" s="156"/>
    </row>
    <row r="15" spans="1:17" s="150" customFormat="1" ht="22.5" customHeight="1">
      <c r="A15" s="126" t="s">
        <v>64</v>
      </c>
      <c r="B15" s="309" t="s">
        <v>65</v>
      </c>
      <c r="C15" s="309"/>
      <c r="D15" s="138"/>
      <c r="E15" s="137" t="s">
        <v>64</v>
      </c>
      <c r="F15" s="138"/>
      <c r="G15" s="137" t="s">
        <v>64</v>
      </c>
      <c r="H15" s="138"/>
      <c r="I15" s="137" t="s">
        <v>64</v>
      </c>
      <c r="J15" s="138"/>
      <c r="K15" s="140" t="s">
        <v>64</v>
      </c>
      <c r="L15" s="139"/>
      <c r="M15" s="140" t="s">
        <v>64</v>
      </c>
      <c r="N15" s="141"/>
      <c r="O15" s="149"/>
      <c r="P15" s="142"/>
      <c r="Q15" s="143"/>
    </row>
    <row r="16" spans="1:17" s="150" customFormat="1" ht="22.5" customHeight="1">
      <c r="A16" s="126" t="s">
        <v>69</v>
      </c>
      <c r="B16" s="309" t="s">
        <v>70</v>
      </c>
      <c r="C16" s="309"/>
      <c r="D16" s="138"/>
      <c r="E16" s="137" t="s">
        <v>69</v>
      </c>
      <c r="F16" s="138"/>
      <c r="G16" s="137" t="s">
        <v>69</v>
      </c>
      <c r="H16" s="138"/>
      <c r="I16" s="137" t="s">
        <v>69</v>
      </c>
      <c r="J16" s="138"/>
      <c r="K16" s="140" t="s">
        <v>69</v>
      </c>
      <c r="L16" s="139"/>
      <c r="M16" s="140" t="s">
        <v>69</v>
      </c>
      <c r="N16" s="141"/>
      <c r="O16" s="149"/>
      <c r="P16" s="142"/>
      <c r="Q16" s="143"/>
    </row>
    <row r="17" spans="1:17" s="150" customFormat="1" ht="22.5" customHeight="1">
      <c r="A17" s="126" t="s">
        <v>74</v>
      </c>
      <c r="B17" s="151" t="s">
        <v>300</v>
      </c>
      <c r="C17" s="152"/>
      <c r="D17" s="138"/>
      <c r="E17" s="137" t="s">
        <v>74</v>
      </c>
      <c r="F17" s="138"/>
      <c r="G17" s="137" t="s">
        <v>74</v>
      </c>
      <c r="H17" s="138"/>
      <c r="I17" s="137" t="s">
        <v>74</v>
      </c>
      <c r="J17" s="138"/>
      <c r="K17" s="140" t="s">
        <v>74</v>
      </c>
      <c r="L17" s="139"/>
      <c r="M17" s="140" t="s">
        <v>74</v>
      </c>
      <c r="N17" s="141"/>
      <c r="O17" s="149"/>
      <c r="P17" s="142"/>
      <c r="Q17" s="143"/>
    </row>
    <row r="18" spans="1:17" s="150" customFormat="1" ht="22.5" customHeight="1">
      <c r="A18" s="126" t="s">
        <v>79</v>
      </c>
      <c r="B18" s="309" t="s">
        <v>80</v>
      </c>
      <c r="C18" s="309"/>
      <c r="D18" s="138"/>
      <c r="E18" s="137" t="s">
        <v>79</v>
      </c>
      <c r="F18" s="138"/>
      <c r="G18" s="137" t="s">
        <v>79</v>
      </c>
      <c r="H18" s="138"/>
      <c r="I18" s="137" t="s">
        <v>79</v>
      </c>
      <c r="J18" s="138"/>
      <c r="K18" s="140" t="s">
        <v>79</v>
      </c>
      <c r="L18" s="139"/>
      <c r="M18" s="140" t="s">
        <v>79</v>
      </c>
      <c r="N18" s="141"/>
      <c r="O18" s="149"/>
      <c r="P18" s="142"/>
      <c r="Q18" s="143"/>
    </row>
    <row r="19" spans="1:17" s="150" customFormat="1" ht="22.5" customHeight="1">
      <c r="A19" s="126" t="s">
        <v>84</v>
      </c>
      <c r="B19" s="309" t="s">
        <v>80</v>
      </c>
      <c r="C19" s="309"/>
      <c r="D19" s="138"/>
      <c r="E19" s="137" t="s">
        <v>84</v>
      </c>
      <c r="F19" s="138"/>
      <c r="G19" s="137" t="s">
        <v>84</v>
      </c>
      <c r="H19" s="138"/>
      <c r="I19" s="137" t="s">
        <v>84</v>
      </c>
      <c r="J19" s="138"/>
      <c r="K19" s="140" t="s">
        <v>84</v>
      </c>
      <c r="L19" s="139"/>
      <c r="M19" s="140" t="s">
        <v>84</v>
      </c>
      <c r="N19" s="141"/>
      <c r="O19" s="149"/>
      <c r="P19" s="142"/>
      <c r="Q19" s="143"/>
    </row>
    <row r="20" spans="1:17" s="150" customFormat="1" ht="22.5" customHeight="1">
      <c r="A20" s="126" t="s">
        <v>301</v>
      </c>
      <c r="B20" s="309" t="s">
        <v>80</v>
      </c>
      <c r="C20" s="309"/>
      <c r="D20" s="138"/>
      <c r="E20" s="137" t="s">
        <v>301</v>
      </c>
      <c r="F20" s="138"/>
      <c r="G20" s="137" t="s">
        <v>301</v>
      </c>
      <c r="H20" s="138"/>
      <c r="I20" s="137" t="s">
        <v>301</v>
      </c>
      <c r="J20" s="138"/>
      <c r="K20" s="140" t="s">
        <v>301</v>
      </c>
      <c r="L20" s="139"/>
      <c r="M20" s="140" t="s">
        <v>301</v>
      </c>
      <c r="N20" s="141"/>
      <c r="O20" s="149"/>
      <c r="P20" s="142"/>
      <c r="Q20" s="143"/>
    </row>
    <row r="21" spans="1:17" s="150" customFormat="1" ht="22.5" customHeight="1">
      <c r="A21" s="126" t="s">
        <v>302</v>
      </c>
      <c r="B21" s="151" t="s">
        <v>80</v>
      </c>
      <c r="C21" s="152"/>
      <c r="D21" s="138"/>
      <c r="E21" s="137" t="s">
        <v>302</v>
      </c>
      <c r="F21" s="138"/>
      <c r="G21" s="137" t="s">
        <v>302</v>
      </c>
      <c r="H21" s="138"/>
      <c r="I21" s="137" t="s">
        <v>302</v>
      </c>
      <c r="J21" s="138"/>
      <c r="K21" s="140" t="s">
        <v>302</v>
      </c>
      <c r="L21" s="139"/>
      <c r="M21" s="140" t="s">
        <v>302</v>
      </c>
      <c r="N21" s="141"/>
      <c r="O21" s="149"/>
      <c r="P21" s="142"/>
      <c r="Q21" s="143"/>
    </row>
    <row r="22" spans="1:17" s="150" customFormat="1" ht="22.5" customHeight="1">
      <c r="A22" s="126" t="s">
        <v>303</v>
      </c>
      <c r="B22" s="309" t="s">
        <v>80</v>
      </c>
      <c r="C22" s="309"/>
      <c r="D22" s="138"/>
      <c r="E22" s="137" t="s">
        <v>303</v>
      </c>
      <c r="F22" s="138"/>
      <c r="G22" s="137" t="s">
        <v>303</v>
      </c>
      <c r="H22" s="138"/>
      <c r="I22" s="137" t="s">
        <v>303</v>
      </c>
      <c r="J22" s="138"/>
      <c r="K22" s="140" t="s">
        <v>303</v>
      </c>
      <c r="L22" s="139"/>
      <c r="M22" s="140" t="s">
        <v>303</v>
      </c>
      <c r="N22" s="141"/>
      <c r="O22" s="149"/>
      <c r="P22" s="142"/>
      <c r="Q22" s="143"/>
    </row>
    <row r="23" spans="1:17" s="150" customFormat="1" ht="22.5" customHeight="1">
      <c r="A23" s="126" t="s">
        <v>304</v>
      </c>
      <c r="B23" s="151" t="s">
        <v>80</v>
      </c>
      <c r="C23" s="152"/>
      <c r="D23" s="138"/>
      <c r="E23" s="137" t="s">
        <v>304</v>
      </c>
      <c r="F23" s="138"/>
      <c r="G23" s="137" t="s">
        <v>304</v>
      </c>
      <c r="H23" s="138"/>
      <c r="I23" s="137" t="s">
        <v>304</v>
      </c>
      <c r="J23" s="138"/>
      <c r="K23" s="140" t="s">
        <v>304</v>
      </c>
      <c r="L23" s="139"/>
      <c r="M23" s="140" t="s">
        <v>304</v>
      </c>
      <c r="N23" s="141"/>
      <c r="O23" s="149"/>
      <c r="P23" s="142"/>
      <c r="Q23" s="143"/>
    </row>
    <row r="24" spans="1:17" s="150" customFormat="1" ht="22.5" customHeight="1">
      <c r="A24" s="126" t="s">
        <v>305</v>
      </c>
      <c r="B24" s="309" t="s">
        <v>80</v>
      </c>
      <c r="C24" s="309"/>
      <c r="D24" s="138"/>
      <c r="E24" s="137" t="s">
        <v>305</v>
      </c>
      <c r="F24" s="138"/>
      <c r="G24" s="137" t="s">
        <v>305</v>
      </c>
      <c r="H24" s="138"/>
      <c r="I24" s="137" t="s">
        <v>305</v>
      </c>
      <c r="J24" s="138"/>
      <c r="K24" s="140" t="s">
        <v>305</v>
      </c>
      <c r="L24" s="139"/>
      <c r="M24" s="140" t="s">
        <v>305</v>
      </c>
      <c r="N24" s="141"/>
      <c r="O24" s="149"/>
      <c r="P24" s="142"/>
      <c r="Q24" s="143"/>
    </row>
    <row r="25" spans="1:17" s="150" customFormat="1" ht="22.5" customHeight="1">
      <c r="A25" s="126" t="s">
        <v>306</v>
      </c>
      <c r="B25" s="151" t="s">
        <v>80</v>
      </c>
      <c r="C25" s="152"/>
      <c r="D25" s="138"/>
      <c r="E25" s="137" t="s">
        <v>306</v>
      </c>
      <c r="F25" s="138"/>
      <c r="G25" s="137" t="s">
        <v>306</v>
      </c>
      <c r="H25" s="138"/>
      <c r="I25" s="137" t="s">
        <v>306</v>
      </c>
      <c r="J25" s="138"/>
      <c r="K25" s="140" t="s">
        <v>306</v>
      </c>
      <c r="L25" s="139"/>
      <c r="M25" s="140" t="s">
        <v>306</v>
      </c>
      <c r="N25" s="141"/>
      <c r="O25" s="149"/>
      <c r="P25" s="142"/>
      <c r="Q25" s="143"/>
    </row>
    <row r="26" spans="1:17" s="150" customFormat="1" ht="22.5" customHeight="1">
      <c r="A26" s="126" t="s">
        <v>115</v>
      </c>
      <c r="B26" s="309" t="s">
        <v>80</v>
      </c>
      <c r="C26" s="309"/>
      <c r="D26" s="138"/>
      <c r="E26" s="137" t="s">
        <v>115</v>
      </c>
      <c r="F26" s="138"/>
      <c r="G26" s="137" t="s">
        <v>115</v>
      </c>
      <c r="H26" s="138"/>
      <c r="I26" s="137" t="s">
        <v>115</v>
      </c>
      <c r="J26" s="138"/>
      <c r="K26" s="140" t="s">
        <v>115</v>
      </c>
      <c r="L26" s="139"/>
      <c r="M26" s="140" t="s">
        <v>115</v>
      </c>
      <c r="N26" s="141"/>
      <c r="O26" s="149"/>
      <c r="P26" s="142"/>
      <c r="Q26" s="143"/>
    </row>
    <row r="27" spans="1:17" s="150" customFormat="1" ht="22.5" customHeight="1">
      <c r="A27" s="126" t="s">
        <v>307</v>
      </c>
      <c r="B27" s="309" t="s">
        <v>308</v>
      </c>
      <c r="C27" s="309"/>
      <c r="D27" s="138"/>
      <c r="E27" s="137" t="s">
        <v>307</v>
      </c>
      <c r="F27" s="138"/>
      <c r="G27" s="137" t="s">
        <v>307</v>
      </c>
      <c r="H27" s="138"/>
      <c r="I27" s="137" t="s">
        <v>307</v>
      </c>
      <c r="J27" s="138"/>
      <c r="K27" s="140" t="s">
        <v>307</v>
      </c>
      <c r="L27" s="139"/>
      <c r="M27" s="140" t="s">
        <v>307</v>
      </c>
      <c r="N27" s="141"/>
      <c r="O27" s="149"/>
      <c r="P27" s="142"/>
      <c r="Q27" s="143"/>
    </row>
    <row r="28" spans="1:17" s="150" customFormat="1" ht="22.5" customHeight="1">
      <c r="A28" s="126" t="s">
        <v>309</v>
      </c>
      <c r="B28" s="309" t="s">
        <v>308</v>
      </c>
      <c r="C28" s="309"/>
      <c r="D28" s="138"/>
      <c r="E28" s="137" t="s">
        <v>309</v>
      </c>
      <c r="F28" s="138"/>
      <c r="G28" s="137" t="s">
        <v>309</v>
      </c>
      <c r="H28" s="138"/>
      <c r="I28" s="137" t="s">
        <v>309</v>
      </c>
      <c r="J28" s="138"/>
      <c r="K28" s="140" t="s">
        <v>309</v>
      </c>
      <c r="L28" s="139"/>
      <c r="M28" s="140" t="s">
        <v>309</v>
      </c>
      <c r="N28" s="141"/>
      <c r="O28" s="149"/>
      <c r="P28" s="142"/>
      <c r="Q28" s="143"/>
    </row>
    <row r="29" spans="1:17" s="150" customFormat="1" ht="22.5" customHeight="1">
      <c r="A29" s="126" t="s">
        <v>129</v>
      </c>
      <c r="B29" s="309" t="s">
        <v>130</v>
      </c>
      <c r="C29" s="309"/>
      <c r="D29" s="138"/>
      <c r="E29" s="137" t="s">
        <v>129</v>
      </c>
      <c r="F29" s="138"/>
      <c r="G29" s="137" t="s">
        <v>129</v>
      </c>
      <c r="H29" s="138"/>
      <c r="I29" s="137" t="s">
        <v>129</v>
      </c>
      <c r="J29" s="138"/>
      <c r="K29" s="140" t="s">
        <v>129</v>
      </c>
      <c r="L29" s="139"/>
      <c r="M29" s="140" t="s">
        <v>129</v>
      </c>
      <c r="N29" s="141"/>
      <c r="O29" s="149"/>
      <c r="P29" s="142"/>
      <c r="Q29" s="143"/>
    </row>
    <row r="30" spans="1:17" s="150" customFormat="1" ht="33" customHeight="1">
      <c r="A30" s="126" t="s">
        <v>134</v>
      </c>
      <c r="B30" s="157" t="s">
        <v>310</v>
      </c>
      <c r="C30" s="158"/>
      <c r="D30" s="138"/>
      <c r="E30" s="137" t="s">
        <v>134</v>
      </c>
      <c r="F30" s="138"/>
      <c r="G30" s="137" t="s">
        <v>134</v>
      </c>
      <c r="H30" s="138"/>
      <c r="I30" s="137" t="s">
        <v>134</v>
      </c>
      <c r="J30" s="138"/>
      <c r="K30" s="140" t="s">
        <v>134</v>
      </c>
      <c r="L30" s="139"/>
      <c r="M30" s="140" t="s">
        <v>134</v>
      </c>
      <c r="N30" s="141"/>
      <c r="O30" s="149"/>
      <c r="P30" s="142"/>
      <c r="Q30" s="143"/>
    </row>
    <row r="31" spans="1:17" s="160" customFormat="1" ht="33" customHeight="1">
      <c r="A31" s="159" t="s">
        <v>138</v>
      </c>
      <c r="B31" s="135" t="s">
        <v>311</v>
      </c>
      <c r="C31" s="158"/>
      <c r="D31" s="138"/>
      <c r="E31" s="137" t="s">
        <v>138</v>
      </c>
      <c r="F31" s="138"/>
      <c r="G31" s="137" t="s">
        <v>138</v>
      </c>
      <c r="H31" s="138"/>
      <c r="I31" s="137" t="s">
        <v>138</v>
      </c>
      <c r="J31" s="138"/>
      <c r="K31" s="140" t="s">
        <v>138</v>
      </c>
      <c r="L31" s="139"/>
      <c r="M31" s="140" t="s">
        <v>138</v>
      </c>
      <c r="N31" s="141"/>
      <c r="O31" s="149"/>
      <c r="P31" s="142"/>
      <c r="Q31" s="143"/>
    </row>
    <row r="32" spans="1:17" s="150" customFormat="1" ht="33" customHeight="1">
      <c r="A32" s="159" t="s">
        <v>141</v>
      </c>
      <c r="B32" s="135" t="s">
        <v>312</v>
      </c>
      <c r="C32" s="158"/>
      <c r="D32" s="138"/>
      <c r="E32" s="137" t="s">
        <v>141</v>
      </c>
      <c r="F32" s="138"/>
      <c r="G32" s="137" t="s">
        <v>141</v>
      </c>
      <c r="H32" s="138"/>
      <c r="I32" s="137" t="s">
        <v>141</v>
      </c>
      <c r="J32" s="138"/>
      <c r="K32" s="140" t="s">
        <v>141</v>
      </c>
      <c r="L32" s="139"/>
      <c r="M32" s="140" t="s">
        <v>141</v>
      </c>
      <c r="N32" s="141"/>
      <c r="O32" s="149"/>
      <c r="P32" s="142"/>
      <c r="Q32" s="143"/>
    </row>
    <row r="33" spans="1:17" ht="31.5" customHeight="1">
      <c r="A33" s="159" t="s">
        <v>145</v>
      </c>
      <c r="B33" s="135" t="s">
        <v>313</v>
      </c>
      <c r="C33" s="161"/>
      <c r="D33" s="138"/>
      <c r="E33" s="137" t="s">
        <v>145</v>
      </c>
      <c r="F33" s="138"/>
      <c r="G33" s="137" t="s">
        <v>145</v>
      </c>
      <c r="H33" s="138"/>
      <c r="I33" s="137" t="s">
        <v>145</v>
      </c>
      <c r="J33" s="138"/>
      <c r="K33" s="140" t="s">
        <v>145</v>
      </c>
      <c r="L33" s="139"/>
      <c r="M33" s="140" t="s">
        <v>145</v>
      </c>
      <c r="N33" s="141"/>
      <c r="O33" s="149"/>
      <c r="P33" s="142"/>
      <c r="Q33" s="143"/>
    </row>
    <row r="34" spans="1:17" ht="22.5" customHeight="1">
      <c r="A34" s="126" t="s">
        <v>149</v>
      </c>
      <c r="B34" s="309" t="s">
        <v>150</v>
      </c>
      <c r="C34" s="309"/>
      <c r="D34" s="138"/>
      <c r="E34" s="137" t="s">
        <v>149</v>
      </c>
      <c r="F34" s="138"/>
      <c r="G34" s="137" t="s">
        <v>149</v>
      </c>
      <c r="H34" s="138"/>
      <c r="I34" s="137" t="s">
        <v>149</v>
      </c>
      <c r="J34" s="138"/>
      <c r="K34" s="140" t="s">
        <v>149</v>
      </c>
      <c r="L34" s="139"/>
      <c r="M34" s="140" t="s">
        <v>149</v>
      </c>
      <c r="N34" s="141"/>
      <c r="O34" s="149"/>
      <c r="P34" s="142"/>
      <c r="Q34" s="143"/>
    </row>
    <row r="35" spans="1:17" ht="22.5" customHeight="1">
      <c r="A35" s="162" t="s">
        <v>154</v>
      </c>
      <c r="B35" s="309" t="s">
        <v>155</v>
      </c>
      <c r="C35" s="309"/>
      <c r="D35" s="138"/>
      <c r="E35" s="137" t="s">
        <v>154</v>
      </c>
      <c r="F35" s="138"/>
      <c r="G35" s="137" t="s">
        <v>154</v>
      </c>
      <c r="H35" s="138"/>
      <c r="I35" s="137" t="s">
        <v>154</v>
      </c>
      <c r="J35" s="153"/>
      <c r="K35" s="140" t="s">
        <v>154</v>
      </c>
      <c r="L35" s="154"/>
      <c r="M35" s="140" t="s">
        <v>154</v>
      </c>
      <c r="N35" s="141"/>
      <c r="O35" s="149"/>
      <c r="P35" s="142"/>
      <c r="Q35" s="143"/>
    </row>
    <row r="36" spans="1:17" ht="27" customHeight="1">
      <c r="A36" s="162" t="s">
        <v>159</v>
      </c>
      <c r="B36" s="309" t="s">
        <v>155</v>
      </c>
      <c r="C36" s="309"/>
      <c r="D36" s="138"/>
      <c r="E36" s="137" t="s">
        <v>159</v>
      </c>
      <c r="F36" s="138"/>
      <c r="G36" s="137" t="s">
        <v>159</v>
      </c>
      <c r="H36" s="138"/>
      <c r="I36" s="137" t="s">
        <v>159</v>
      </c>
      <c r="J36" s="153"/>
      <c r="K36" s="140" t="s">
        <v>159</v>
      </c>
      <c r="L36" s="154"/>
      <c r="M36" s="140" t="s">
        <v>159</v>
      </c>
      <c r="N36" s="141"/>
      <c r="O36" s="149"/>
      <c r="P36" s="142"/>
      <c r="Q36" s="143"/>
    </row>
    <row r="37" spans="1:17" ht="20.25" customHeight="1">
      <c r="A37" s="162" t="s">
        <v>163</v>
      </c>
      <c r="B37" s="309" t="s">
        <v>164</v>
      </c>
      <c r="C37" s="309"/>
      <c r="D37" s="138"/>
      <c r="E37" s="137" t="s">
        <v>163</v>
      </c>
      <c r="F37" s="138"/>
      <c r="G37" s="137" t="s">
        <v>163</v>
      </c>
      <c r="H37" s="138"/>
      <c r="I37" s="137" t="s">
        <v>163</v>
      </c>
      <c r="J37" s="153"/>
      <c r="K37" s="140" t="s">
        <v>163</v>
      </c>
      <c r="L37" s="154"/>
      <c r="M37" s="140" t="s">
        <v>163</v>
      </c>
      <c r="N37" s="141"/>
      <c r="O37" s="149"/>
      <c r="P37" s="142"/>
      <c r="Q37" s="143"/>
    </row>
    <row r="38" spans="1:17" ht="22.5" customHeight="1">
      <c r="A38" s="162" t="s">
        <v>168</v>
      </c>
      <c r="B38" s="309" t="s">
        <v>164</v>
      </c>
      <c r="C38" s="309"/>
      <c r="D38" s="138"/>
      <c r="E38" s="137" t="s">
        <v>168</v>
      </c>
      <c r="F38" s="138"/>
      <c r="G38" s="137" t="s">
        <v>168</v>
      </c>
      <c r="H38" s="138"/>
      <c r="I38" s="137" t="s">
        <v>168</v>
      </c>
      <c r="J38" s="153"/>
      <c r="K38" s="140" t="s">
        <v>168</v>
      </c>
      <c r="L38" s="154"/>
      <c r="M38" s="140" t="s">
        <v>168</v>
      </c>
      <c r="N38" s="141"/>
      <c r="O38" s="149"/>
      <c r="P38" s="142"/>
      <c r="Q38" s="143"/>
    </row>
    <row r="39" spans="1:17" ht="22.5" customHeight="1">
      <c r="A39" s="163" t="s">
        <v>172</v>
      </c>
      <c r="B39" s="311" t="s">
        <v>173</v>
      </c>
      <c r="C39" s="311"/>
      <c r="D39" s="138"/>
      <c r="E39" s="137" t="s">
        <v>172</v>
      </c>
      <c r="F39" s="138"/>
      <c r="G39" s="137" t="s">
        <v>172</v>
      </c>
      <c r="H39" s="138"/>
      <c r="I39" s="137" t="s">
        <v>172</v>
      </c>
      <c r="J39" s="138"/>
      <c r="K39" s="137" t="s">
        <v>172</v>
      </c>
      <c r="L39" s="138"/>
      <c r="M39" s="140" t="s">
        <v>172</v>
      </c>
      <c r="N39" s="141"/>
      <c r="O39" s="149"/>
      <c r="P39" s="142"/>
      <c r="Q39" s="143"/>
    </row>
    <row r="40" spans="1:17" ht="30" customHeight="1">
      <c r="A40" s="163" t="s">
        <v>175</v>
      </c>
      <c r="B40" s="152" t="s">
        <v>314</v>
      </c>
      <c r="C40" s="152"/>
      <c r="D40" s="138"/>
      <c r="E40" s="137" t="s">
        <v>175</v>
      </c>
      <c r="F40" s="138"/>
      <c r="G40" s="137" t="s">
        <v>175</v>
      </c>
      <c r="H40" s="138"/>
      <c r="I40" s="137" t="s">
        <v>175</v>
      </c>
      <c r="J40" s="138"/>
      <c r="K40" s="137" t="s">
        <v>175</v>
      </c>
      <c r="L40" s="138"/>
      <c r="M40" s="137" t="s">
        <v>175</v>
      </c>
      <c r="N40" s="141"/>
      <c r="O40" s="149"/>
      <c r="P40" s="142"/>
      <c r="Q40" s="143"/>
    </row>
    <row r="41" spans="1:17" ht="27.75" customHeight="1">
      <c r="A41" s="163" t="s">
        <v>179</v>
      </c>
      <c r="B41" s="152" t="s">
        <v>315</v>
      </c>
      <c r="C41" s="152"/>
      <c r="D41" s="138"/>
      <c r="E41" s="137" t="s">
        <v>179</v>
      </c>
      <c r="F41" s="138"/>
      <c r="G41" s="137" t="s">
        <v>179</v>
      </c>
      <c r="H41" s="138"/>
      <c r="I41" s="137" t="s">
        <v>179</v>
      </c>
      <c r="J41" s="138"/>
      <c r="K41" s="137" t="s">
        <v>179</v>
      </c>
      <c r="L41" s="138"/>
      <c r="M41" s="137" t="s">
        <v>179</v>
      </c>
      <c r="N41" s="141"/>
      <c r="O41" s="149"/>
      <c r="P41" s="142"/>
      <c r="Q41" s="143"/>
    </row>
    <row r="42" spans="1:17" ht="22.5" customHeight="1">
      <c r="A42" s="163" t="s">
        <v>181</v>
      </c>
      <c r="B42" s="311" t="s">
        <v>182</v>
      </c>
      <c r="C42" s="311"/>
      <c r="D42" s="138"/>
      <c r="E42" s="137" t="s">
        <v>316</v>
      </c>
      <c r="F42" s="138"/>
      <c r="G42" s="137" t="s">
        <v>316</v>
      </c>
      <c r="H42" s="138"/>
      <c r="I42" s="137" t="s">
        <v>316</v>
      </c>
      <c r="J42" s="138"/>
      <c r="K42" s="137" t="s">
        <v>316</v>
      </c>
      <c r="L42" s="138"/>
      <c r="M42" s="140" t="s">
        <v>316</v>
      </c>
      <c r="N42" s="141"/>
      <c r="O42" s="149"/>
      <c r="P42" s="142"/>
      <c r="Q42" s="143"/>
    </row>
    <row r="43" spans="1:17" ht="22.5" customHeight="1">
      <c r="A43" s="163" t="s">
        <v>183</v>
      </c>
      <c r="B43" s="311" t="s">
        <v>80</v>
      </c>
      <c r="C43" s="311"/>
      <c r="D43" s="138"/>
      <c r="E43" s="137" t="s">
        <v>317</v>
      </c>
      <c r="F43" s="138"/>
      <c r="G43" s="137" t="s">
        <v>317</v>
      </c>
      <c r="H43" s="138"/>
      <c r="I43" s="137" t="s">
        <v>317</v>
      </c>
      <c r="J43" s="138"/>
      <c r="K43" s="137" t="s">
        <v>317</v>
      </c>
      <c r="L43" s="138"/>
      <c r="M43" s="140" t="s">
        <v>317</v>
      </c>
      <c r="N43" s="141"/>
      <c r="O43" s="149"/>
      <c r="P43" s="142"/>
      <c r="Q43" s="143"/>
    </row>
    <row r="44" spans="1:17" ht="22.5" customHeight="1">
      <c r="A44" s="163" t="s">
        <v>184</v>
      </c>
      <c r="B44" s="311" t="s">
        <v>80</v>
      </c>
      <c r="C44" s="311"/>
      <c r="D44" s="138"/>
      <c r="E44" s="137" t="s">
        <v>318</v>
      </c>
      <c r="F44" s="138"/>
      <c r="G44" s="137" t="s">
        <v>318</v>
      </c>
      <c r="H44" s="138"/>
      <c r="I44" s="137" t="s">
        <v>318</v>
      </c>
      <c r="J44" s="138"/>
      <c r="K44" s="137" t="s">
        <v>318</v>
      </c>
      <c r="L44" s="138"/>
      <c r="M44" s="140" t="s">
        <v>318</v>
      </c>
      <c r="N44" s="141"/>
      <c r="O44" s="149"/>
      <c r="P44" s="142"/>
      <c r="Q44" s="143"/>
    </row>
    <row r="45" spans="1:17" ht="22.5" customHeight="1">
      <c r="A45" s="163" t="s">
        <v>185</v>
      </c>
      <c r="B45" s="311" t="s">
        <v>80</v>
      </c>
      <c r="C45" s="311"/>
      <c r="D45" s="138"/>
      <c r="E45" s="137" t="s">
        <v>319</v>
      </c>
      <c r="F45" s="138"/>
      <c r="G45" s="137" t="s">
        <v>319</v>
      </c>
      <c r="H45" s="138"/>
      <c r="I45" s="137" t="s">
        <v>319</v>
      </c>
      <c r="J45" s="138"/>
      <c r="K45" s="137" t="s">
        <v>319</v>
      </c>
      <c r="L45" s="138"/>
      <c r="M45" s="140" t="s">
        <v>319</v>
      </c>
      <c r="N45" s="141"/>
      <c r="O45" s="149"/>
      <c r="P45" s="142"/>
      <c r="Q45" s="143"/>
    </row>
    <row r="46" spans="1:17" ht="22.5" customHeight="1">
      <c r="A46" s="163" t="s">
        <v>186</v>
      </c>
      <c r="B46" s="311" t="s">
        <v>80</v>
      </c>
      <c r="C46" s="311"/>
      <c r="D46" s="138"/>
      <c r="E46" s="137" t="s">
        <v>320</v>
      </c>
      <c r="F46" s="138"/>
      <c r="G46" s="137" t="s">
        <v>320</v>
      </c>
      <c r="H46" s="138"/>
      <c r="I46" s="137" t="s">
        <v>320</v>
      </c>
      <c r="J46" s="138"/>
      <c r="K46" s="137" t="s">
        <v>320</v>
      </c>
      <c r="L46" s="138"/>
      <c r="M46" s="140" t="s">
        <v>320</v>
      </c>
      <c r="N46" s="141"/>
      <c r="O46" s="149"/>
      <c r="P46" s="142"/>
      <c r="Q46" s="143"/>
    </row>
    <row r="47" spans="1:17" ht="22.5" customHeight="1">
      <c r="A47" s="163" t="s">
        <v>187</v>
      </c>
      <c r="B47" s="311" t="s">
        <v>80</v>
      </c>
      <c r="C47" s="311"/>
      <c r="D47" s="138"/>
      <c r="E47" s="137" t="s">
        <v>321</v>
      </c>
      <c r="F47" s="138"/>
      <c r="G47" s="137" t="s">
        <v>321</v>
      </c>
      <c r="H47" s="138"/>
      <c r="I47" s="137" t="s">
        <v>321</v>
      </c>
      <c r="J47" s="138"/>
      <c r="K47" s="137" t="s">
        <v>321</v>
      </c>
      <c r="L47" s="138"/>
      <c r="M47" s="140" t="s">
        <v>321</v>
      </c>
      <c r="N47" s="141"/>
      <c r="O47" s="149"/>
      <c r="P47" s="142"/>
      <c r="Q47" s="143"/>
    </row>
    <row r="48" spans="1:17" ht="28.5" customHeight="1">
      <c r="A48" s="163" t="s">
        <v>188</v>
      </c>
      <c r="B48" s="164" t="s">
        <v>311</v>
      </c>
      <c r="C48" s="161"/>
      <c r="D48" s="138"/>
      <c r="E48" s="137" t="s">
        <v>322</v>
      </c>
      <c r="F48" s="138"/>
      <c r="G48" s="137" t="s">
        <v>322</v>
      </c>
      <c r="H48" s="138"/>
      <c r="I48" s="137" t="s">
        <v>322</v>
      </c>
      <c r="J48" s="138"/>
      <c r="K48" s="137" t="s">
        <v>322</v>
      </c>
      <c r="L48" s="138"/>
      <c r="M48" s="140" t="s">
        <v>322</v>
      </c>
      <c r="N48" s="141"/>
      <c r="O48" s="149"/>
      <c r="P48" s="142"/>
      <c r="Q48" s="143"/>
    </row>
    <row r="49" spans="1:17" ht="22.5" customHeight="1">
      <c r="A49" s="163" t="s">
        <v>189</v>
      </c>
      <c r="B49" s="311" t="s">
        <v>323</v>
      </c>
      <c r="C49" s="311"/>
      <c r="D49" s="138"/>
      <c r="E49" s="137" t="s">
        <v>324</v>
      </c>
      <c r="F49" s="138"/>
      <c r="G49" s="137" t="s">
        <v>324</v>
      </c>
      <c r="H49" s="138"/>
      <c r="I49" s="137" t="s">
        <v>324</v>
      </c>
      <c r="J49" s="138"/>
      <c r="K49" s="137" t="s">
        <v>324</v>
      </c>
      <c r="L49" s="138"/>
      <c r="M49" s="140" t="s">
        <v>324</v>
      </c>
      <c r="N49" s="141"/>
      <c r="O49" s="149"/>
      <c r="P49" s="142"/>
      <c r="Q49" s="143"/>
    </row>
    <row r="50" spans="1:17" ht="22.5" customHeight="1">
      <c r="A50" s="165" t="s">
        <v>190</v>
      </c>
      <c r="B50" s="312" t="s">
        <v>191</v>
      </c>
      <c r="C50" s="312"/>
      <c r="D50" s="138"/>
      <c r="E50" s="137" t="s">
        <v>190</v>
      </c>
      <c r="F50" s="138"/>
      <c r="G50" s="137" t="s">
        <v>190</v>
      </c>
      <c r="H50" s="138"/>
      <c r="I50" s="137" t="s">
        <v>190</v>
      </c>
      <c r="J50" s="138"/>
      <c r="K50" s="137" t="s">
        <v>190</v>
      </c>
      <c r="L50" s="138"/>
      <c r="M50" s="140" t="s">
        <v>190</v>
      </c>
      <c r="N50" s="141"/>
      <c r="O50" s="149"/>
      <c r="P50" s="142"/>
      <c r="Q50" s="143"/>
    </row>
    <row r="51" spans="1:17" ht="22.5" customHeight="1">
      <c r="A51" s="162" t="s">
        <v>194</v>
      </c>
      <c r="B51" s="309" t="s">
        <v>325</v>
      </c>
      <c r="C51" s="309"/>
      <c r="D51" s="138"/>
      <c r="E51" s="137" t="s">
        <v>194</v>
      </c>
      <c r="F51" s="138"/>
      <c r="G51" s="137" t="s">
        <v>194</v>
      </c>
      <c r="H51" s="138"/>
      <c r="I51" s="137" t="s">
        <v>194</v>
      </c>
      <c r="J51" s="138"/>
      <c r="K51" s="137" t="s">
        <v>194</v>
      </c>
      <c r="L51" s="138"/>
      <c r="M51" s="140" t="s">
        <v>194</v>
      </c>
      <c r="N51" s="141"/>
      <c r="O51" s="149"/>
      <c r="P51" s="142"/>
      <c r="Q51" s="143"/>
    </row>
    <row r="52" spans="1:17" ht="22.5" customHeight="1">
      <c r="A52" s="162" t="s">
        <v>200</v>
      </c>
      <c r="B52" s="309" t="s">
        <v>191</v>
      </c>
      <c r="C52" s="309"/>
      <c r="D52" s="138"/>
      <c r="E52" s="137" t="s">
        <v>200</v>
      </c>
      <c r="F52" s="138"/>
      <c r="G52" s="137" t="s">
        <v>200</v>
      </c>
      <c r="H52" s="138"/>
      <c r="I52" s="137" t="s">
        <v>200</v>
      </c>
      <c r="J52" s="138"/>
      <c r="K52" s="137" t="s">
        <v>200</v>
      </c>
      <c r="L52" s="138"/>
      <c r="M52" s="140" t="s">
        <v>200</v>
      </c>
      <c r="N52" s="141"/>
      <c r="O52" s="149"/>
      <c r="P52" s="142"/>
      <c r="Q52" s="143"/>
    </row>
    <row r="53" spans="1:17" ht="31.5" customHeight="1">
      <c r="A53" s="162" t="s">
        <v>204</v>
      </c>
      <c r="B53" s="309" t="s">
        <v>191</v>
      </c>
      <c r="C53" s="309"/>
      <c r="D53" s="138"/>
      <c r="E53" s="137" t="s">
        <v>204</v>
      </c>
      <c r="F53" s="138"/>
      <c r="G53" s="137" t="s">
        <v>204</v>
      </c>
      <c r="H53" s="138"/>
      <c r="I53" s="137" t="s">
        <v>204</v>
      </c>
      <c r="J53" s="153"/>
      <c r="K53" s="137" t="s">
        <v>204</v>
      </c>
      <c r="L53" s="153"/>
      <c r="M53" s="140" t="s">
        <v>204</v>
      </c>
      <c r="N53" s="141"/>
      <c r="O53" s="149"/>
      <c r="P53" s="142"/>
      <c r="Q53" s="143"/>
    </row>
    <row r="54" spans="1:17" ht="34.5" customHeight="1">
      <c r="A54" s="159" t="s">
        <v>207</v>
      </c>
      <c r="B54" s="135" t="s">
        <v>326</v>
      </c>
      <c r="C54" s="161"/>
      <c r="D54" s="145"/>
      <c r="E54" s="146" t="s">
        <v>207</v>
      </c>
      <c r="F54" s="145"/>
      <c r="G54" s="146" t="s">
        <v>207</v>
      </c>
      <c r="H54" s="145"/>
      <c r="I54" s="146" t="s">
        <v>207</v>
      </c>
      <c r="J54" s="166"/>
      <c r="K54" s="147" t="s">
        <v>207</v>
      </c>
      <c r="L54" s="167"/>
      <c r="M54" s="147" t="s">
        <v>207</v>
      </c>
      <c r="N54" s="141"/>
      <c r="O54" s="149"/>
      <c r="P54" s="142"/>
      <c r="Q54" s="143"/>
    </row>
    <row r="55" spans="1:17" ht="24.75" customHeight="1">
      <c r="A55" s="126" t="s">
        <v>211</v>
      </c>
      <c r="B55" s="309" t="s">
        <v>212</v>
      </c>
      <c r="C55" s="309"/>
      <c r="D55" s="138"/>
      <c r="E55" s="137" t="s">
        <v>211</v>
      </c>
      <c r="F55" s="138"/>
      <c r="G55" s="137" t="s">
        <v>211</v>
      </c>
      <c r="H55" s="138"/>
      <c r="I55" s="137" t="s">
        <v>211</v>
      </c>
      <c r="J55" s="153"/>
      <c r="K55" s="140" t="s">
        <v>211</v>
      </c>
      <c r="L55" s="154"/>
      <c r="M55" s="140" t="s">
        <v>211</v>
      </c>
      <c r="N55" s="141"/>
      <c r="O55" s="149"/>
      <c r="P55" s="142"/>
      <c r="Q55" s="143"/>
    </row>
    <row r="56" spans="1:17" ht="25.5" customHeight="1">
      <c r="A56" s="162" t="s">
        <v>215</v>
      </c>
      <c r="B56" s="309" t="s">
        <v>216</v>
      </c>
      <c r="C56" s="309"/>
      <c r="D56" s="138"/>
      <c r="E56" s="137" t="s">
        <v>215</v>
      </c>
      <c r="F56" s="138"/>
      <c r="G56" s="137" t="s">
        <v>215</v>
      </c>
      <c r="H56" s="138"/>
      <c r="I56" s="137" t="s">
        <v>215</v>
      </c>
      <c r="J56" s="153"/>
      <c r="K56" s="140" t="s">
        <v>215</v>
      </c>
      <c r="L56" s="154"/>
      <c r="M56" s="140" t="s">
        <v>215</v>
      </c>
      <c r="N56" s="141"/>
      <c r="O56" s="149"/>
      <c r="P56" s="142"/>
      <c r="Q56" s="143"/>
    </row>
    <row r="57" spans="1:17" ht="24.75" customHeight="1">
      <c r="A57" s="162" t="s">
        <v>220</v>
      </c>
      <c r="B57" s="309" t="s">
        <v>221</v>
      </c>
      <c r="C57" s="309"/>
      <c r="D57" s="138"/>
      <c r="E57" s="137" t="s">
        <v>220</v>
      </c>
      <c r="F57" s="138"/>
      <c r="G57" s="137" t="s">
        <v>220</v>
      </c>
      <c r="H57" s="138"/>
      <c r="I57" s="137" t="s">
        <v>220</v>
      </c>
      <c r="J57" s="153"/>
      <c r="K57" s="140" t="s">
        <v>220</v>
      </c>
      <c r="L57" s="154"/>
      <c r="M57" s="140" t="s">
        <v>220</v>
      </c>
      <c r="N57" s="141"/>
      <c r="O57" s="149"/>
      <c r="P57" s="142"/>
      <c r="Q57" s="143"/>
    </row>
    <row r="58" spans="1:17" ht="24.75" customHeight="1">
      <c r="A58" s="126" t="s">
        <v>225</v>
      </c>
      <c r="B58" s="313" t="s">
        <v>226</v>
      </c>
      <c r="C58" s="313"/>
      <c r="D58" s="168"/>
      <c r="E58" s="169" t="s">
        <v>225</v>
      </c>
      <c r="F58" s="168"/>
      <c r="G58" s="169" t="s">
        <v>225</v>
      </c>
      <c r="H58" s="168"/>
      <c r="I58" s="169" t="s">
        <v>225</v>
      </c>
      <c r="J58" s="170"/>
      <c r="K58" s="171" t="s">
        <v>225</v>
      </c>
      <c r="L58" s="172"/>
      <c r="M58" s="171" t="s">
        <v>225</v>
      </c>
      <c r="N58" s="141"/>
      <c r="O58" s="149"/>
      <c r="P58" s="142"/>
      <c r="Q58" s="143"/>
    </row>
    <row r="59" spans="1:17" ht="24.75" customHeight="1">
      <c r="A59" s="173" t="s">
        <v>231</v>
      </c>
      <c r="B59" s="314" t="s">
        <v>327</v>
      </c>
      <c r="C59" s="314"/>
      <c r="D59" s="139"/>
      <c r="E59" s="137" t="s">
        <v>231</v>
      </c>
      <c r="F59" s="138"/>
      <c r="G59" s="137" t="s">
        <v>231</v>
      </c>
      <c r="H59" s="138"/>
      <c r="I59" s="137" t="s">
        <v>231</v>
      </c>
      <c r="J59" s="153"/>
      <c r="K59" s="140" t="s">
        <v>231</v>
      </c>
      <c r="L59" s="154"/>
      <c r="M59" s="169" t="s">
        <v>231</v>
      </c>
      <c r="N59" s="141"/>
      <c r="O59" s="149"/>
      <c r="P59" s="142"/>
      <c r="Q59" s="143"/>
    </row>
    <row r="60" spans="1:18" ht="30.75" customHeight="1">
      <c r="A60" s="173" t="s">
        <v>236</v>
      </c>
      <c r="B60" s="315" t="s">
        <v>237</v>
      </c>
      <c r="C60" s="315"/>
      <c r="D60" s="174"/>
      <c r="E60" s="175" t="s">
        <v>236</v>
      </c>
      <c r="F60" s="174"/>
      <c r="G60" s="175" t="s">
        <v>236</v>
      </c>
      <c r="H60" s="174"/>
      <c r="I60" s="175" t="s">
        <v>236</v>
      </c>
      <c r="J60" s="176"/>
      <c r="K60" s="175" t="s">
        <v>236</v>
      </c>
      <c r="L60" s="154"/>
      <c r="M60" s="137" t="s">
        <v>236</v>
      </c>
      <c r="N60" s="141"/>
      <c r="O60" s="149"/>
      <c r="P60" s="142"/>
      <c r="Q60" s="142"/>
      <c r="R60" s="177"/>
    </row>
    <row r="61" spans="1:18" ht="33" customHeight="1">
      <c r="A61" s="178" t="s">
        <v>240</v>
      </c>
      <c r="B61" s="179" t="s">
        <v>328</v>
      </c>
      <c r="C61" s="180"/>
      <c r="D61" s="138"/>
      <c r="E61" s="137" t="s">
        <v>240</v>
      </c>
      <c r="F61" s="138"/>
      <c r="G61" s="137" t="s">
        <v>240</v>
      </c>
      <c r="H61" s="138"/>
      <c r="I61" s="137" t="s">
        <v>240</v>
      </c>
      <c r="J61" s="153"/>
      <c r="K61" s="137" t="s">
        <v>240</v>
      </c>
      <c r="L61" s="153"/>
      <c r="M61" s="146" t="s">
        <v>240</v>
      </c>
      <c r="N61" s="181"/>
      <c r="O61" s="182" t="s">
        <v>240</v>
      </c>
      <c r="P61" s="181"/>
      <c r="Q61" s="182" t="s">
        <v>240</v>
      </c>
      <c r="R61" s="177"/>
    </row>
    <row r="62" spans="1:17" ht="25.5" customHeight="1">
      <c r="A62" s="183" t="s">
        <v>267</v>
      </c>
      <c r="B62" s="316" t="s">
        <v>329</v>
      </c>
      <c r="C62" s="316"/>
      <c r="D62" s="184"/>
      <c r="E62" s="185" t="s">
        <v>267</v>
      </c>
      <c r="F62" s="186"/>
      <c r="G62" s="185" t="s">
        <v>267</v>
      </c>
      <c r="H62" s="186"/>
      <c r="I62" s="185" t="s">
        <v>267</v>
      </c>
      <c r="J62" s="186"/>
      <c r="K62" s="185" t="s">
        <v>267</v>
      </c>
      <c r="L62" s="186"/>
      <c r="M62" s="185" t="s">
        <v>267</v>
      </c>
      <c r="N62" s="317"/>
      <c r="O62" s="317"/>
      <c r="P62" s="317"/>
      <c r="Q62" s="317"/>
    </row>
    <row r="63" spans="1:17" ht="25.5" customHeight="1">
      <c r="A63" s="187" t="s">
        <v>269</v>
      </c>
      <c r="B63" s="318" t="s">
        <v>330</v>
      </c>
      <c r="C63" s="318"/>
      <c r="D63" s="184"/>
      <c r="E63" s="185" t="s">
        <v>269</v>
      </c>
      <c r="F63" s="186"/>
      <c r="G63" s="185" t="s">
        <v>269</v>
      </c>
      <c r="H63" s="186"/>
      <c r="I63" s="185" t="s">
        <v>269</v>
      </c>
      <c r="J63" s="186"/>
      <c r="K63" s="185" t="s">
        <v>269</v>
      </c>
      <c r="L63" s="186"/>
      <c r="M63" s="185" t="s">
        <v>269</v>
      </c>
      <c r="N63" s="317"/>
      <c r="O63" s="317"/>
      <c r="P63" s="317"/>
      <c r="Q63" s="317"/>
    </row>
    <row r="64" spans="1:17" ht="25.5" customHeight="1">
      <c r="A64" s="187" t="s">
        <v>270</v>
      </c>
      <c r="B64" s="318" t="s">
        <v>330</v>
      </c>
      <c r="C64" s="318"/>
      <c r="D64" s="184"/>
      <c r="E64" s="185" t="s">
        <v>270</v>
      </c>
      <c r="F64" s="186"/>
      <c r="G64" s="185" t="s">
        <v>270</v>
      </c>
      <c r="H64" s="186"/>
      <c r="I64" s="185" t="s">
        <v>270</v>
      </c>
      <c r="J64" s="186"/>
      <c r="K64" s="185" t="s">
        <v>270</v>
      </c>
      <c r="L64" s="186"/>
      <c r="M64" s="185" t="s">
        <v>270</v>
      </c>
      <c r="N64" s="317"/>
      <c r="O64" s="317"/>
      <c r="P64" s="317"/>
      <c r="Q64" s="317"/>
    </row>
    <row r="65" spans="1:17" ht="25.5" customHeight="1">
      <c r="A65" s="187" t="s">
        <v>271</v>
      </c>
      <c r="B65" s="318" t="s">
        <v>330</v>
      </c>
      <c r="C65" s="318"/>
      <c r="D65" s="184"/>
      <c r="E65" s="185" t="s">
        <v>271</v>
      </c>
      <c r="F65" s="186"/>
      <c r="G65" s="185" t="s">
        <v>271</v>
      </c>
      <c r="H65" s="186"/>
      <c r="I65" s="185" t="s">
        <v>271</v>
      </c>
      <c r="J65" s="186"/>
      <c r="K65" s="185" t="s">
        <v>271</v>
      </c>
      <c r="L65" s="186"/>
      <c r="M65" s="185" t="s">
        <v>271</v>
      </c>
      <c r="N65" s="317"/>
      <c r="O65" s="317"/>
      <c r="P65" s="317"/>
      <c r="Q65" s="317"/>
    </row>
    <row r="66" spans="1:17" ht="25.5" customHeight="1">
      <c r="A66" s="187" t="s">
        <v>272</v>
      </c>
      <c r="B66" s="318" t="s">
        <v>331</v>
      </c>
      <c r="C66" s="318"/>
      <c r="D66" s="184"/>
      <c r="E66" s="185" t="s">
        <v>272</v>
      </c>
      <c r="F66" s="186"/>
      <c r="G66" s="185" t="s">
        <v>272</v>
      </c>
      <c r="H66" s="186"/>
      <c r="I66" s="185" t="s">
        <v>272</v>
      </c>
      <c r="J66" s="186"/>
      <c r="K66" s="185" t="s">
        <v>272</v>
      </c>
      <c r="L66" s="186"/>
      <c r="M66" s="185" t="s">
        <v>272</v>
      </c>
      <c r="N66" s="317"/>
      <c r="O66" s="317"/>
      <c r="P66" s="317"/>
      <c r="Q66" s="317"/>
    </row>
    <row r="67" spans="1:17" ht="25.5" customHeight="1">
      <c r="A67" s="188" t="s">
        <v>273</v>
      </c>
      <c r="B67" s="319" t="s">
        <v>331</v>
      </c>
      <c r="C67" s="319"/>
      <c r="D67" s="184"/>
      <c r="E67" s="185" t="s">
        <v>273</v>
      </c>
      <c r="F67" s="186"/>
      <c r="G67" s="185" t="s">
        <v>273</v>
      </c>
      <c r="H67" s="186"/>
      <c r="I67" s="185" t="s">
        <v>273</v>
      </c>
      <c r="J67" s="186"/>
      <c r="K67" s="185" t="s">
        <v>273</v>
      </c>
      <c r="L67" s="186"/>
      <c r="M67" s="185" t="s">
        <v>273</v>
      </c>
      <c r="N67" s="317"/>
      <c r="O67" s="317"/>
      <c r="P67" s="317"/>
      <c r="Q67" s="317"/>
    </row>
    <row r="68" spans="1:17" ht="25.5" customHeight="1">
      <c r="A68" s="183" t="s">
        <v>274</v>
      </c>
      <c r="B68" s="320" t="s">
        <v>275</v>
      </c>
      <c r="C68" s="320"/>
      <c r="D68" s="184"/>
      <c r="E68" s="185" t="s">
        <v>274</v>
      </c>
      <c r="F68" s="186"/>
      <c r="G68" s="185" t="s">
        <v>274</v>
      </c>
      <c r="H68" s="186"/>
      <c r="I68" s="185" t="s">
        <v>274</v>
      </c>
      <c r="J68" s="186"/>
      <c r="K68" s="185" t="s">
        <v>274</v>
      </c>
      <c r="L68" s="186"/>
      <c r="M68" s="185" t="s">
        <v>274</v>
      </c>
      <c r="N68" s="317"/>
      <c r="O68" s="317"/>
      <c r="P68" s="317"/>
      <c r="Q68" s="317"/>
    </row>
    <row r="69" spans="1:17" ht="25.5" customHeight="1">
      <c r="A69" s="187" t="s">
        <v>276</v>
      </c>
      <c r="B69" s="321" t="s">
        <v>277</v>
      </c>
      <c r="C69" s="321"/>
      <c r="D69" s="184"/>
      <c r="E69" s="185" t="s">
        <v>276</v>
      </c>
      <c r="F69" s="186"/>
      <c r="G69" s="185" t="s">
        <v>276</v>
      </c>
      <c r="H69" s="186"/>
      <c r="I69" s="185" t="s">
        <v>276</v>
      </c>
      <c r="J69" s="186"/>
      <c r="K69" s="185" t="s">
        <v>276</v>
      </c>
      <c r="L69" s="186"/>
      <c r="M69" s="185" t="s">
        <v>276</v>
      </c>
      <c r="N69" s="317"/>
      <c r="O69" s="317"/>
      <c r="P69" s="317"/>
      <c r="Q69" s="317"/>
    </row>
    <row r="70" spans="1:17" ht="25.5" customHeight="1">
      <c r="A70" s="187" t="s">
        <v>278</v>
      </c>
      <c r="B70" s="321" t="s">
        <v>279</v>
      </c>
      <c r="C70" s="321"/>
      <c r="D70" s="184"/>
      <c r="E70" s="185" t="s">
        <v>278</v>
      </c>
      <c r="F70" s="186"/>
      <c r="G70" s="185" t="s">
        <v>278</v>
      </c>
      <c r="H70" s="186"/>
      <c r="I70" s="185" t="s">
        <v>278</v>
      </c>
      <c r="J70" s="186"/>
      <c r="K70" s="185" t="s">
        <v>278</v>
      </c>
      <c r="L70" s="186"/>
      <c r="M70" s="185" t="s">
        <v>278</v>
      </c>
      <c r="N70" s="317"/>
      <c r="O70" s="317"/>
      <c r="P70" s="317"/>
      <c r="Q70" s="317"/>
    </row>
    <row r="71" spans="1:17" ht="25.5" customHeight="1">
      <c r="A71" s="187" t="s">
        <v>280</v>
      </c>
      <c r="B71" s="321" t="s">
        <v>281</v>
      </c>
      <c r="C71" s="321"/>
      <c r="D71" s="184"/>
      <c r="E71" s="185" t="s">
        <v>280</v>
      </c>
      <c r="F71" s="186"/>
      <c r="G71" s="185" t="s">
        <v>280</v>
      </c>
      <c r="H71" s="186"/>
      <c r="I71" s="185" t="s">
        <v>280</v>
      </c>
      <c r="J71" s="186"/>
      <c r="K71" s="185" t="s">
        <v>280</v>
      </c>
      <c r="L71" s="186"/>
      <c r="M71" s="185" t="s">
        <v>280</v>
      </c>
      <c r="N71" s="317"/>
      <c r="O71" s="317"/>
      <c r="P71" s="317"/>
      <c r="Q71" s="317"/>
    </row>
    <row r="72" spans="1:17" ht="25.5" customHeight="1">
      <c r="A72" s="187" t="s">
        <v>282</v>
      </c>
      <c r="B72" s="321" t="s">
        <v>283</v>
      </c>
      <c r="C72" s="321"/>
      <c r="D72" s="184"/>
      <c r="E72" s="185" t="s">
        <v>282</v>
      </c>
      <c r="F72" s="186"/>
      <c r="G72" s="185" t="s">
        <v>282</v>
      </c>
      <c r="H72" s="186"/>
      <c r="I72" s="185" t="s">
        <v>282</v>
      </c>
      <c r="J72" s="186"/>
      <c r="K72" s="185" t="s">
        <v>282</v>
      </c>
      <c r="L72" s="186"/>
      <c r="M72" s="185" t="s">
        <v>282</v>
      </c>
      <c r="N72" s="317"/>
      <c r="O72" s="317"/>
      <c r="P72" s="317"/>
      <c r="Q72" s="317"/>
    </row>
    <row r="73" spans="1:17" ht="25.5" customHeight="1">
      <c r="A73" s="187" t="s">
        <v>284</v>
      </c>
      <c r="B73" s="321" t="s">
        <v>285</v>
      </c>
      <c r="C73" s="321"/>
      <c r="D73" s="184"/>
      <c r="E73" s="185" t="s">
        <v>284</v>
      </c>
      <c r="F73" s="186"/>
      <c r="G73" s="185" t="s">
        <v>284</v>
      </c>
      <c r="H73" s="186"/>
      <c r="I73" s="185" t="s">
        <v>284</v>
      </c>
      <c r="J73" s="186"/>
      <c r="K73" s="185" t="s">
        <v>284</v>
      </c>
      <c r="L73" s="186"/>
      <c r="M73" s="185" t="s">
        <v>284</v>
      </c>
      <c r="N73" s="317"/>
      <c r="O73" s="317"/>
      <c r="P73" s="317"/>
      <c r="Q73" s="317"/>
    </row>
    <row r="74" spans="1:17" ht="25.5" customHeight="1">
      <c r="A74" s="188" t="s">
        <v>286</v>
      </c>
      <c r="B74" s="322" t="s">
        <v>287</v>
      </c>
      <c r="C74" s="322"/>
      <c r="D74" s="184"/>
      <c r="E74" s="185" t="s">
        <v>286</v>
      </c>
      <c r="F74" s="186"/>
      <c r="G74" s="185" t="s">
        <v>286</v>
      </c>
      <c r="H74" s="186"/>
      <c r="I74" s="185" t="s">
        <v>286</v>
      </c>
      <c r="J74" s="186"/>
      <c r="K74" s="185" t="s">
        <v>286</v>
      </c>
      <c r="L74" s="186"/>
      <c r="M74" s="185" t="s">
        <v>286</v>
      </c>
      <c r="N74" s="317"/>
      <c r="O74" s="317"/>
      <c r="P74" s="317"/>
      <c r="Q74" s="317"/>
    </row>
    <row r="75" spans="1:17" ht="25.5" customHeight="1">
      <c r="A75" s="189"/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1"/>
      <c r="O75" s="190"/>
      <c r="P75" s="190"/>
      <c r="Q75" s="190"/>
    </row>
    <row r="76" spans="1:17" ht="17.25" customHeight="1">
      <c r="A76" s="323" t="s">
        <v>332</v>
      </c>
      <c r="B76" s="323"/>
      <c r="C76" s="323"/>
      <c r="D76" s="324"/>
      <c r="E76" s="324"/>
      <c r="F76" s="324"/>
      <c r="G76" s="324"/>
      <c r="H76" s="324"/>
      <c r="I76" s="324"/>
      <c r="J76" s="324"/>
      <c r="K76" s="324"/>
      <c r="L76" s="324"/>
      <c r="M76" s="324"/>
      <c r="N76" s="191"/>
      <c r="O76" s="190"/>
      <c r="P76" s="190"/>
      <c r="Q76" s="190"/>
    </row>
    <row r="77" spans="1:17" ht="17.25" customHeight="1">
      <c r="A77" s="323" t="s">
        <v>333</v>
      </c>
      <c r="B77" s="323"/>
      <c r="C77" s="323"/>
      <c r="D77" s="324"/>
      <c r="E77" s="324"/>
      <c r="F77" s="324"/>
      <c r="G77" s="324"/>
      <c r="H77" s="324"/>
      <c r="I77" s="324"/>
      <c r="J77" s="324"/>
      <c r="K77" s="324"/>
      <c r="L77" s="324"/>
      <c r="M77" s="324"/>
      <c r="N77" s="190"/>
      <c r="O77" s="190"/>
      <c r="P77" s="190"/>
      <c r="Q77" s="190"/>
    </row>
    <row r="78" spans="1:17" ht="17.25" customHeight="1">
      <c r="A78" s="323" t="s">
        <v>334</v>
      </c>
      <c r="B78" s="323"/>
      <c r="C78" s="323"/>
      <c r="D78" s="324"/>
      <c r="E78" s="324"/>
      <c r="F78" s="324"/>
      <c r="G78" s="324"/>
      <c r="H78" s="324"/>
      <c r="I78" s="324"/>
      <c r="J78" s="324"/>
      <c r="K78" s="324"/>
      <c r="L78" s="324"/>
      <c r="M78" s="324"/>
      <c r="N78" s="190"/>
      <c r="O78" s="190"/>
      <c r="P78" s="190"/>
      <c r="Q78" s="190"/>
    </row>
    <row r="79" spans="1:17" ht="17.25" customHeight="1">
      <c r="A79" s="192"/>
      <c r="B79" s="323" t="s">
        <v>335</v>
      </c>
      <c r="C79" s="323"/>
      <c r="D79" s="324"/>
      <c r="E79" s="324"/>
      <c r="F79" s="324"/>
      <c r="G79" s="324"/>
      <c r="H79" s="324"/>
      <c r="I79" s="324"/>
      <c r="J79" s="324"/>
      <c r="K79" s="324"/>
      <c r="L79" s="324"/>
      <c r="M79" s="324"/>
      <c r="N79" s="190"/>
      <c r="O79" s="190"/>
      <c r="P79" s="190"/>
      <c r="Q79" s="190"/>
    </row>
    <row r="80" spans="1:17" ht="17.25" customHeight="1">
      <c r="A80" s="192"/>
      <c r="B80" s="323" t="s">
        <v>336</v>
      </c>
      <c r="C80" s="323"/>
      <c r="D80" s="324"/>
      <c r="E80" s="324"/>
      <c r="F80" s="324"/>
      <c r="G80" s="324"/>
      <c r="H80" s="324"/>
      <c r="I80" s="324"/>
      <c r="J80" s="324"/>
      <c r="K80" s="324"/>
      <c r="L80" s="324"/>
      <c r="M80" s="324"/>
      <c r="N80" s="190"/>
      <c r="O80" s="190"/>
      <c r="P80" s="190"/>
      <c r="Q80" s="190"/>
    </row>
    <row r="81" spans="1:17" ht="15" customHeight="1">
      <c r="A81" s="192"/>
      <c r="B81" s="323" t="s">
        <v>337</v>
      </c>
      <c r="C81" s="323"/>
      <c r="D81" s="325">
        <f>+Árak!K68</f>
        <v>0</v>
      </c>
      <c r="E81" s="325"/>
      <c r="F81" s="325"/>
      <c r="G81" s="325"/>
      <c r="H81" s="325"/>
      <c r="I81" s="325"/>
      <c r="J81" s="325"/>
      <c r="K81" s="325"/>
      <c r="L81" s="325"/>
      <c r="M81" s="325"/>
      <c r="N81" s="190"/>
      <c r="O81" s="190"/>
      <c r="P81" s="190"/>
      <c r="Q81" s="190"/>
    </row>
    <row r="82" spans="1:17" ht="27" customHeight="1">
      <c r="A82" s="328" t="s">
        <v>338</v>
      </c>
      <c r="B82" s="328"/>
      <c r="C82" s="328"/>
      <c r="D82" s="193"/>
      <c r="E82" s="194"/>
      <c r="F82" s="194"/>
      <c r="G82" s="194"/>
      <c r="H82" s="194"/>
      <c r="I82" s="194"/>
      <c r="J82" s="194"/>
      <c r="K82" s="194"/>
      <c r="L82" s="194"/>
      <c r="M82" s="194"/>
      <c r="N82" s="190"/>
      <c r="O82" s="190"/>
      <c r="P82" s="190"/>
      <c r="Q82" s="190"/>
    </row>
    <row r="83" spans="1:17" ht="24.75" customHeight="1">
      <c r="A83" s="329" t="s">
        <v>339</v>
      </c>
      <c r="B83" s="329"/>
      <c r="C83" s="329"/>
      <c r="D83" s="195" t="s">
        <v>340</v>
      </c>
      <c r="E83" s="195"/>
      <c r="F83" s="195"/>
      <c r="G83" s="195"/>
      <c r="H83" s="195"/>
      <c r="I83" s="195"/>
      <c r="J83" s="195"/>
      <c r="K83" s="195"/>
      <c r="L83" s="196"/>
      <c r="M83" s="197"/>
      <c r="N83" s="190"/>
      <c r="O83" s="190"/>
      <c r="P83" s="190"/>
      <c r="Q83" s="190"/>
    </row>
    <row r="84" spans="1:18" ht="16.5" customHeight="1">
      <c r="A84" s="330" t="s">
        <v>341</v>
      </c>
      <c r="B84" s="330"/>
      <c r="C84" s="330"/>
      <c r="D84" s="198" t="s">
        <v>342</v>
      </c>
      <c r="E84" s="198"/>
      <c r="F84" s="198"/>
      <c r="G84" s="198"/>
      <c r="H84" s="198"/>
      <c r="I84" s="198"/>
      <c r="J84" s="198"/>
      <c r="K84" s="198"/>
      <c r="L84" s="196"/>
      <c r="M84" s="197"/>
      <c r="N84" s="190"/>
      <c r="O84" s="190"/>
      <c r="P84" s="190"/>
      <c r="Q84" s="190"/>
      <c r="R84" s="190"/>
    </row>
    <row r="85" spans="1:18" ht="16.5" customHeight="1">
      <c r="A85" s="330" t="s">
        <v>343</v>
      </c>
      <c r="B85" s="330"/>
      <c r="C85" s="330"/>
      <c r="D85" s="198" t="s">
        <v>344</v>
      </c>
      <c r="E85" s="198"/>
      <c r="F85" s="198"/>
      <c r="G85" s="198"/>
      <c r="H85" s="198"/>
      <c r="I85" s="198"/>
      <c r="J85" s="198"/>
      <c r="K85" s="198"/>
      <c r="L85" s="196"/>
      <c r="M85" s="197"/>
      <c r="N85" s="191"/>
      <c r="O85" s="199"/>
      <c r="P85" s="190"/>
      <c r="Q85" s="190"/>
      <c r="R85" s="190"/>
    </row>
    <row r="86" spans="1:18" ht="16.5" customHeight="1">
      <c r="A86" s="330" t="s">
        <v>345</v>
      </c>
      <c r="B86" s="330"/>
      <c r="C86" s="330"/>
      <c r="D86" s="198" t="s">
        <v>346</v>
      </c>
      <c r="E86" s="198"/>
      <c r="F86" s="198"/>
      <c r="G86" s="198"/>
      <c r="H86" s="198"/>
      <c r="I86" s="198"/>
      <c r="J86" s="198"/>
      <c r="K86" s="198"/>
      <c r="L86" s="196"/>
      <c r="M86" s="197"/>
      <c r="N86" s="191"/>
      <c r="O86" s="199"/>
      <c r="P86" s="190"/>
      <c r="Q86" s="190"/>
      <c r="R86" s="190"/>
    </row>
    <row r="87" spans="1:18" ht="16.5" customHeight="1">
      <c r="A87" s="330" t="s">
        <v>347</v>
      </c>
      <c r="B87" s="330"/>
      <c r="C87" s="330"/>
      <c r="D87" s="198" t="s">
        <v>348</v>
      </c>
      <c r="E87" s="200"/>
      <c r="F87" s="200"/>
      <c r="G87" s="200"/>
      <c r="H87" s="200"/>
      <c r="I87" s="200"/>
      <c r="J87" s="200"/>
      <c r="K87" s="200"/>
      <c r="L87" s="201"/>
      <c r="M87" s="197"/>
      <c r="N87" s="191"/>
      <c r="O87" s="199"/>
      <c r="P87" s="190"/>
      <c r="Q87" s="190"/>
      <c r="R87" s="190"/>
    </row>
    <row r="88" spans="1:18" s="203" customFormat="1" ht="12.75">
      <c r="A88" s="202"/>
      <c r="B88" s="202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191"/>
      <c r="O88" s="199"/>
      <c r="P88" s="190"/>
      <c r="Q88" s="190"/>
      <c r="R88" s="190"/>
    </row>
    <row r="89" spans="1:18" ht="6.75" customHeight="1">
      <c r="A89" s="202"/>
      <c r="B89" s="202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191"/>
      <c r="O89" s="199"/>
      <c r="P89" s="190"/>
      <c r="Q89" s="190"/>
      <c r="R89" s="190"/>
    </row>
    <row r="90" spans="1:18" ht="16.5" customHeight="1">
      <c r="A90" s="204"/>
      <c r="B90" s="326"/>
      <c r="C90" s="326"/>
      <c r="D90" s="205"/>
      <c r="E90" s="327"/>
      <c r="F90" s="327"/>
      <c r="G90" s="327"/>
      <c r="H90" s="327"/>
      <c r="I90" s="327"/>
      <c r="J90" s="327"/>
      <c r="K90" s="327"/>
      <c r="L90" s="201"/>
      <c r="M90" s="197"/>
      <c r="N90" s="191"/>
      <c r="O90" s="199"/>
      <c r="P90" s="190"/>
      <c r="Q90" s="190"/>
      <c r="R90" s="190"/>
    </row>
    <row r="91" spans="1:18" s="206" customFormat="1" ht="15.75" customHeight="1">
      <c r="A91" s="191"/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1"/>
      <c r="O91" s="199"/>
      <c r="P91" s="190"/>
      <c r="Q91" s="190"/>
      <c r="R91" s="190"/>
    </row>
    <row r="92" spans="1:18" s="206" customFormat="1" ht="15">
      <c r="A92" s="191"/>
      <c r="B92" s="199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1"/>
      <c r="O92" s="199"/>
      <c r="P92" s="190"/>
      <c r="Q92" s="190"/>
      <c r="R92" s="190"/>
    </row>
    <row r="93" spans="1:18" s="206" customFormat="1" ht="15.75" customHeight="1">
      <c r="A93" s="191"/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1"/>
      <c r="O93" s="199"/>
      <c r="P93" s="190"/>
      <c r="Q93" s="190"/>
      <c r="R93" s="190"/>
    </row>
    <row r="94" spans="1:18" s="206" customFormat="1" ht="12.75" customHeight="1">
      <c r="A94" s="191"/>
      <c r="B94" s="199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1"/>
      <c r="O94" s="199"/>
      <c r="P94" s="190"/>
      <c r="Q94" s="207"/>
      <c r="R94" s="207"/>
    </row>
    <row r="95" spans="1:58" s="206" customFormat="1" ht="11.25" customHeight="1">
      <c r="A95" s="191"/>
      <c r="B95" s="199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1"/>
      <c r="O95" s="199"/>
      <c r="P95" s="189"/>
      <c r="Q95" s="207"/>
      <c r="R95" s="207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8"/>
      <c r="AH95" s="208"/>
      <c r="AI95" s="208"/>
      <c r="AJ95" s="208"/>
      <c r="AK95" s="208"/>
      <c r="AL95" s="208"/>
      <c r="AM95" s="208"/>
      <c r="AN95" s="208"/>
      <c r="AO95" s="208"/>
      <c r="AP95" s="208"/>
      <c r="AQ95" s="208"/>
      <c r="AR95" s="208"/>
      <c r="AS95" s="208"/>
      <c r="AT95" s="208"/>
      <c r="AU95" s="208"/>
      <c r="AV95" s="208"/>
      <c r="AW95" s="208"/>
      <c r="AX95" s="208"/>
      <c r="AY95" s="208"/>
      <c r="AZ95" s="208"/>
      <c r="BA95" s="208"/>
      <c r="BB95" s="208"/>
      <c r="BC95" s="208"/>
      <c r="BD95" s="208"/>
      <c r="BE95" s="208"/>
      <c r="BF95" s="208"/>
    </row>
    <row r="96" spans="1:58" s="206" customFormat="1" ht="12.75" customHeight="1">
      <c r="A96" s="191"/>
      <c r="B96" s="199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1"/>
      <c r="O96" s="199"/>
      <c r="P96" s="190"/>
      <c r="Q96" s="207"/>
      <c r="R96" s="207"/>
      <c r="S96" s="208"/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08"/>
      <c r="AG96" s="208"/>
      <c r="AH96" s="208"/>
      <c r="AI96" s="208"/>
      <c r="AJ96" s="208"/>
      <c r="AK96" s="208"/>
      <c r="AL96" s="208"/>
      <c r="AM96" s="208"/>
      <c r="AN96" s="208"/>
      <c r="AO96" s="208"/>
      <c r="AP96" s="208"/>
      <c r="AQ96" s="208"/>
      <c r="AR96" s="208"/>
      <c r="AS96" s="208"/>
      <c r="AT96" s="208"/>
      <c r="AU96" s="208"/>
      <c r="AV96" s="208"/>
      <c r="AW96" s="208"/>
      <c r="AX96" s="208"/>
      <c r="AY96" s="208"/>
      <c r="AZ96" s="208"/>
      <c r="BA96" s="208"/>
      <c r="BB96" s="208"/>
      <c r="BC96" s="208"/>
      <c r="BD96" s="208"/>
      <c r="BE96" s="208"/>
      <c r="BF96" s="208"/>
    </row>
    <row r="97" spans="1:58" s="206" customFormat="1" ht="12.75" customHeight="1">
      <c r="A97" s="209"/>
      <c r="B97" s="210"/>
      <c r="C97" s="208"/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8"/>
      <c r="AH97" s="208"/>
      <c r="AI97" s="208"/>
      <c r="AJ97" s="208"/>
      <c r="AK97" s="208"/>
      <c r="AL97" s="208"/>
      <c r="AM97" s="208"/>
      <c r="AN97" s="208"/>
      <c r="AO97" s="208"/>
      <c r="AP97" s="208"/>
      <c r="AQ97" s="208"/>
      <c r="AR97" s="208"/>
      <c r="AS97" s="208"/>
      <c r="AT97" s="208"/>
      <c r="AU97" s="208"/>
      <c r="AV97" s="208"/>
      <c r="AW97" s="208"/>
      <c r="AX97" s="208"/>
      <c r="AY97" s="208"/>
      <c r="AZ97" s="208"/>
      <c r="BA97" s="208"/>
      <c r="BB97" s="208"/>
      <c r="BC97" s="208"/>
      <c r="BD97" s="208"/>
      <c r="BE97" s="208"/>
      <c r="BF97" s="208"/>
    </row>
    <row r="98" spans="1:58" s="206" customFormat="1" ht="12.75" customHeight="1">
      <c r="A98" s="211"/>
      <c r="N98" s="211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8"/>
      <c r="AD98" s="208"/>
      <c r="AE98" s="208"/>
      <c r="AF98" s="208"/>
      <c r="AG98" s="208"/>
      <c r="AH98" s="208"/>
      <c r="AI98" s="208"/>
      <c r="AJ98" s="208"/>
      <c r="AK98" s="208"/>
      <c r="AL98" s="208"/>
      <c r="AM98" s="208"/>
      <c r="AN98" s="208"/>
      <c r="AO98" s="208"/>
      <c r="AP98" s="208"/>
      <c r="AQ98" s="208"/>
      <c r="AR98" s="208"/>
      <c r="AS98" s="208"/>
      <c r="AT98" s="208"/>
      <c r="AU98" s="208"/>
      <c r="AV98" s="208"/>
      <c r="AW98" s="208"/>
      <c r="AX98" s="208"/>
      <c r="AY98" s="208"/>
      <c r="AZ98" s="208"/>
      <c r="BA98" s="208"/>
      <c r="BB98" s="208"/>
      <c r="BC98" s="208"/>
      <c r="BD98" s="208"/>
      <c r="BE98" s="208"/>
      <c r="BF98" s="208"/>
    </row>
    <row r="99" spans="1:58" s="206" customFormat="1" ht="12.75" customHeight="1">
      <c r="A99" s="211"/>
      <c r="N99" s="211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208"/>
      <c r="AK99" s="208"/>
      <c r="AL99" s="208"/>
      <c r="AM99" s="208"/>
      <c r="AN99" s="208"/>
      <c r="AO99" s="208"/>
      <c r="AP99" s="208"/>
      <c r="AQ99" s="208"/>
      <c r="AR99" s="208"/>
      <c r="AS99" s="208"/>
      <c r="AT99" s="208"/>
      <c r="AU99" s="208"/>
      <c r="AV99" s="208"/>
      <c r="AW99" s="208"/>
      <c r="AX99" s="208"/>
      <c r="AY99" s="208"/>
      <c r="AZ99" s="208"/>
      <c r="BA99" s="208"/>
      <c r="BB99" s="208"/>
      <c r="BC99" s="208"/>
      <c r="BD99" s="208"/>
      <c r="BE99" s="208"/>
      <c r="BF99" s="208"/>
    </row>
    <row r="100" spans="1:58" s="206" customFormat="1" ht="12.75" customHeight="1">
      <c r="A100" s="209"/>
      <c r="B100" s="212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09"/>
      <c r="O100" s="212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08"/>
      <c r="AJ100" s="208"/>
      <c r="AK100" s="208"/>
      <c r="AL100" s="208"/>
      <c r="AM100" s="208"/>
      <c r="AN100" s="208"/>
      <c r="AO100" s="208"/>
      <c r="AP100" s="208"/>
      <c r="AQ100" s="208"/>
      <c r="AR100" s="208"/>
      <c r="AS100" s="208"/>
      <c r="AT100" s="208"/>
      <c r="AU100" s="208"/>
      <c r="AV100" s="208"/>
      <c r="AW100" s="208"/>
      <c r="AX100" s="208"/>
      <c r="AY100" s="208"/>
      <c r="AZ100" s="208"/>
      <c r="BA100" s="208"/>
      <c r="BB100" s="208"/>
      <c r="BC100" s="208"/>
      <c r="BD100" s="208"/>
      <c r="BE100" s="208"/>
      <c r="BF100" s="208"/>
    </row>
    <row r="101" spans="1:58" s="206" customFormat="1" ht="12.75" customHeight="1">
      <c r="A101" s="209"/>
      <c r="B101" s="212"/>
      <c r="C101" s="212"/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  <c r="N101" s="209"/>
      <c r="O101" s="212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208"/>
      <c r="AK101" s="208"/>
      <c r="AL101" s="208"/>
      <c r="AM101" s="208"/>
      <c r="AN101" s="208"/>
      <c r="AO101" s="208"/>
      <c r="AP101" s="208"/>
      <c r="AQ101" s="208"/>
      <c r="AR101" s="208"/>
      <c r="AS101" s="208"/>
      <c r="AT101" s="208"/>
      <c r="AU101" s="208"/>
      <c r="AV101" s="208"/>
      <c r="AW101" s="208"/>
      <c r="AX101" s="208"/>
      <c r="AY101" s="208"/>
      <c r="AZ101" s="208"/>
      <c r="BA101" s="208"/>
      <c r="BB101" s="208"/>
      <c r="BC101" s="208"/>
      <c r="BD101" s="208"/>
      <c r="BE101" s="208"/>
      <c r="BF101" s="208"/>
    </row>
    <row r="102" spans="1:58" s="206" customFormat="1" ht="12.75" customHeight="1">
      <c r="A102" s="213"/>
      <c r="B102" s="210"/>
      <c r="C102" s="212"/>
      <c r="D102" s="212"/>
      <c r="E102" s="208"/>
      <c r="F102" s="212"/>
      <c r="G102" s="208"/>
      <c r="H102" s="212"/>
      <c r="I102" s="208"/>
      <c r="J102" s="212"/>
      <c r="K102" s="208"/>
      <c r="L102" s="212"/>
      <c r="M102" s="208"/>
      <c r="N102" s="208"/>
      <c r="O102" s="212"/>
      <c r="P102" s="208"/>
      <c r="Q102" s="212"/>
      <c r="R102" s="212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208"/>
      <c r="AK102" s="208"/>
      <c r="AL102" s="208"/>
      <c r="AM102" s="208"/>
      <c r="AN102" s="208"/>
      <c r="AO102" s="208"/>
      <c r="AP102" s="208"/>
      <c r="AQ102" s="208"/>
      <c r="AR102" s="208"/>
      <c r="AS102" s="208"/>
      <c r="AT102" s="208"/>
      <c r="AU102" s="208"/>
      <c r="AV102" s="208"/>
      <c r="AW102" s="208"/>
      <c r="AX102" s="208"/>
      <c r="AY102" s="208"/>
      <c r="AZ102" s="208"/>
      <c r="BA102" s="208"/>
      <c r="BB102" s="208"/>
      <c r="BC102" s="208"/>
      <c r="BD102" s="208"/>
      <c r="BE102" s="208"/>
      <c r="BF102" s="208"/>
    </row>
    <row r="103" spans="1:58" s="206" customFormat="1" ht="12.75" customHeight="1">
      <c r="A103" s="213"/>
      <c r="B103" s="210"/>
      <c r="C103" s="212"/>
      <c r="D103" s="212"/>
      <c r="E103" s="208"/>
      <c r="F103" s="212"/>
      <c r="G103" s="208"/>
      <c r="H103" s="212"/>
      <c r="I103" s="208"/>
      <c r="J103" s="212"/>
      <c r="K103" s="208"/>
      <c r="L103" s="212"/>
      <c r="M103" s="208"/>
      <c r="N103" s="209"/>
      <c r="O103" s="212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208"/>
      <c r="AK103" s="208"/>
      <c r="AL103" s="208"/>
      <c r="AM103" s="208"/>
      <c r="AN103" s="208"/>
      <c r="AO103" s="208"/>
      <c r="AP103" s="208"/>
      <c r="AQ103" s="208"/>
      <c r="AR103" s="208"/>
      <c r="AS103" s="208"/>
      <c r="AT103" s="208"/>
      <c r="AU103" s="208"/>
      <c r="AV103" s="208"/>
      <c r="AW103" s="208"/>
      <c r="AX103" s="208"/>
      <c r="AY103" s="208"/>
      <c r="AZ103" s="208"/>
      <c r="BA103" s="208"/>
      <c r="BB103" s="208"/>
      <c r="BC103" s="208"/>
      <c r="BD103" s="208"/>
      <c r="BE103" s="208"/>
      <c r="BF103" s="208"/>
    </row>
    <row r="104" spans="1:58" s="206" customFormat="1" ht="12.75" customHeight="1">
      <c r="A104" s="209"/>
      <c r="B104" s="210"/>
      <c r="C104" s="208"/>
      <c r="D104" s="208"/>
      <c r="E104" s="208"/>
      <c r="F104" s="208"/>
      <c r="G104" s="208"/>
      <c r="H104" s="208"/>
      <c r="I104" s="208"/>
      <c r="J104" s="208"/>
      <c r="K104" s="208"/>
      <c r="L104" s="208"/>
      <c r="M104" s="208"/>
      <c r="N104" s="209"/>
      <c r="O104" s="212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08"/>
      <c r="AS104" s="208"/>
      <c r="AT104" s="208"/>
      <c r="AU104" s="208"/>
      <c r="AV104" s="208"/>
      <c r="AW104" s="208"/>
      <c r="AX104" s="208"/>
      <c r="AY104" s="208"/>
      <c r="AZ104" s="208"/>
      <c r="BA104" s="208"/>
      <c r="BB104" s="208"/>
      <c r="BC104" s="208"/>
      <c r="BD104" s="208"/>
      <c r="BE104" s="208"/>
      <c r="BF104" s="208"/>
    </row>
    <row r="105" spans="1:58" s="206" customFormat="1" ht="12.75" customHeight="1">
      <c r="A105" s="209"/>
      <c r="B105" s="210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9"/>
      <c r="O105" s="212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208"/>
      <c r="AK105" s="208"/>
      <c r="AL105" s="208"/>
      <c r="AM105" s="208"/>
      <c r="AN105" s="208"/>
      <c r="AO105" s="208"/>
      <c r="AP105" s="208"/>
      <c r="AQ105" s="208"/>
      <c r="AR105" s="208"/>
      <c r="AS105" s="208"/>
      <c r="AT105" s="208"/>
      <c r="AU105" s="208"/>
      <c r="AV105" s="208"/>
      <c r="AW105" s="208"/>
      <c r="AX105" s="208"/>
      <c r="AY105" s="208"/>
      <c r="AZ105" s="208"/>
      <c r="BA105" s="208"/>
      <c r="BB105" s="208"/>
      <c r="BC105" s="208"/>
      <c r="BD105" s="208"/>
      <c r="BE105" s="208"/>
      <c r="BF105" s="208"/>
    </row>
    <row r="106" spans="1:58" s="206" customFormat="1" ht="12.75" customHeight="1">
      <c r="A106" s="209"/>
      <c r="B106" s="210"/>
      <c r="C106" s="208"/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  <c r="N106" s="209"/>
      <c r="O106" s="212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8"/>
      <c r="AT106" s="208"/>
      <c r="AU106" s="208"/>
      <c r="AV106" s="208"/>
      <c r="AW106" s="208"/>
      <c r="AX106" s="208"/>
      <c r="AY106" s="208"/>
      <c r="AZ106" s="208"/>
      <c r="BA106" s="208"/>
      <c r="BB106" s="208"/>
      <c r="BC106" s="208"/>
      <c r="BD106" s="208"/>
      <c r="BE106" s="208"/>
      <c r="BF106" s="208"/>
    </row>
    <row r="107" spans="1:58" s="206" customFormat="1" ht="12.75" customHeight="1">
      <c r="A107" s="209"/>
      <c r="B107" s="210"/>
      <c r="C107" s="208"/>
      <c r="D107" s="208"/>
      <c r="E107" s="208"/>
      <c r="F107" s="208"/>
      <c r="G107" s="208"/>
      <c r="H107" s="208"/>
      <c r="I107" s="208"/>
      <c r="J107" s="208"/>
      <c r="K107" s="208"/>
      <c r="L107" s="208"/>
      <c r="M107" s="208"/>
      <c r="N107" s="209"/>
      <c r="O107" s="212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8"/>
      <c r="AS107" s="208"/>
      <c r="AT107" s="208"/>
      <c r="AU107" s="208"/>
      <c r="AV107" s="208"/>
      <c r="AW107" s="208"/>
      <c r="AX107" s="208"/>
      <c r="AY107" s="208"/>
      <c r="AZ107" s="208"/>
      <c r="BA107" s="208"/>
      <c r="BB107" s="208"/>
      <c r="BC107" s="208"/>
      <c r="BD107" s="208"/>
      <c r="BE107" s="208"/>
      <c r="BF107" s="208"/>
    </row>
    <row r="108" spans="1:58" s="206" customFormat="1" ht="12.75" customHeight="1">
      <c r="A108" s="209"/>
      <c r="B108" s="210"/>
      <c r="C108" s="208"/>
      <c r="D108" s="208"/>
      <c r="E108" s="208"/>
      <c r="F108" s="208"/>
      <c r="G108" s="208"/>
      <c r="H108" s="208"/>
      <c r="I108" s="208"/>
      <c r="J108" s="208"/>
      <c r="K108" s="208"/>
      <c r="L108" s="208"/>
      <c r="M108" s="208"/>
      <c r="N108" s="209"/>
      <c r="O108" s="212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08"/>
      <c r="AS108" s="208"/>
      <c r="AT108" s="208"/>
      <c r="AU108" s="208"/>
      <c r="AV108" s="208"/>
      <c r="AW108" s="208"/>
      <c r="AX108" s="208"/>
      <c r="AY108" s="208"/>
      <c r="AZ108" s="208"/>
      <c r="BA108" s="208"/>
      <c r="BB108" s="208"/>
      <c r="BC108" s="208"/>
      <c r="BD108" s="208"/>
      <c r="BE108" s="208"/>
      <c r="BF108" s="208"/>
    </row>
    <row r="109" spans="1:58" s="206" customFormat="1" ht="12.75" customHeight="1">
      <c r="A109" s="209"/>
      <c r="B109" s="210"/>
      <c r="C109" s="208"/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  <c r="N109" s="209"/>
      <c r="O109" s="212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/>
      <c r="AR109" s="208"/>
      <c r="AS109" s="208"/>
      <c r="AT109" s="208"/>
      <c r="AU109" s="208"/>
      <c r="AV109" s="208"/>
      <c r="AW109" s="208"/>
      <c r="AX109" s="208"/>
      <c r="AY109" s="208"/>
      <c r="AZ109" s="208"/>
      <c r="BA109" s="208"/>
      <c r="BB109" s="208"/>
      <c r="BC109" s="208"/>
      <c r="BD109" s="208"/>
      <c r="BE109" s="208"/>
      <c r="BF109" s="208"/>
    </row>
    <row r="110" spans="1:58" s="206" customFormat="1" ht="12.75" customHeight="1">
      <c r="A110" s="209"/>
      <c r="B110" s="210"/>
      <c r="C110" s="208"/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  <c r="N110" s="209"/>
      <c r="O110" s="212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208"/>
      <c r="AK110" s="208"/>
      <c r="AL110" s="208"/>
      <c r="AM110" s="208"/>
      <c r="AN110" s="208"/>
      <c r="AO110" s="208"/>
      <c r="AP110" s="208"/>
      <c r="AQ110" s="208"/>
      <c r="AR110" s="208"/>
      <c r="AS110" s="208"/>
      <c r="AT110" s="208"/>
      <c r="AU110" s="208"/>
      <c r="AV110" s="208"/>
      <c r="AW110" s="208"/>
      <c r="AX110" s="208"/>
      <c r="AY110" s="208"/>
      <c r="AZ110" s="208"/>
      <c r="BA110" s="208"/>
      <c r="BB110" s="208"/>
      <c r="BC110" s="208"/>
      <c r="BD110" s="208"/>
      <c r="BE110" s="208"/>
      <c r="BF110" s="208"/>
    </row>
    <row r="111" spans="1:58" s="206" customFormat="1" ht="12.75" customHeight="1">
      <c r="A111" s="209"/>
      <c r="B111" s="210"/>
      <c r="C111" s="208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9"/>
      <c r="O111" s="212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208"/>
      <c r="AK111" s="208"/>
      <c r="AL111" s="208"/>
      <c r="AM111" s="208"/>
      <c r="AN111" s="208"/>
      <c r="AO111" s="208"/>
      <c r="AP111" s="208"/>
      <c r="AQ111" s="208"/>
      <c r="AR111" s="208"/>
      <c r="AS111" s="208"/>
      <c r="AT111" s="208"/>
      <c r="AU111" s="208"/>
      <c r="AV111" s="208"/>
      <c r="AW111" s="208"/>
      <c r="AX111" s="208"/>
      <c r="AY111" s="208"/>
      <c r="AZ111" s="208"/>
      <c r="BA111" s="208"/>
      <c r="BB111" s="208"/>
      <c r="BC111" s="208"/>
      <c r="BD111" s="208"/>
      <c r="BE111" s="208"/>
      <c r="BF111" s="208"/>
    </row>
    <row r="112" spans="1:58" s="206" customFormat="1" ht="12.75" customHeight="1">
      <c r="A112" s="209"/>
      <c r="B112" s="210"/>
      <c r="C112" s="208"/>
      <c r="D112" s="208"/>
      <c r="E112" s="208"/>
      <c r="F112" s="208"/>
      <c r="G112" s="208"/>
      <c r="H112" s="208"/>
      <c r="I112" s="208"/>
      <c r="J112" s="208"/>
      <c r="K112" s="208"/>
      <c r="L112" s="208"/>
      <c r="M112" s="208"/>
      <c r="N112" s="209"/>
      <c r="O112" s="212"/>
      <c r="T112" s="208"/>
      <c r="U112" s="208"/>
      <c r="V112" s="208"/>
      <c r="W112" s="20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/>
      <c r="AH112" s="208"/>
      <c r="AI112" s="208"/>
      <c r="AJ112" s="208"/>
      <c r="AK112" s="208"/>
      <c r="AL112" s="208"/>
      <c r="AM112" s="208"/>
      <c r="AN112" s="208"/>
      <c r="AO112" s="208"/>
      <c r="AP112" s="208"/>
      <c r="AQ112" s="208"/>
      <c r="AR112" s="208"/>
      <c r="AS112" s="208"/>
      <c r="AT112" s="208"/>
      <c r="AU112" s="208"/>
      <c r="AV112" s="208"/>
      <c r="AW112" s="208"/>
      <c r="AX112" s="208"/>
      <c r="AY112" s="208"/>
      <c r="AZ112" s="208"/>
      <c r="BA112" s="208"/>
      <c r="BB112" s="208"/>
      <c r="BC112" s="208"/>
      <c r="BD112" s="208"/>
      <c r="BE112" s="208"/>
      <c r="BF112" s="208"/>
    </row>
    <row r="113" spans="1:58" s="206" customFormat="1" ht="12.75" customHeight="1">
      <c r="A113" s="209"/>
      <c r="B113" s="210"/>
      <c r="C113" s="208"/>
      <c r="D113" s="208"/>
      <c r="E113" s="208"/>
      <c r="F113" s="208"/>
      <c r="G113" s="208"/>
      <c r="H113" s="208"/>
      <c r="I113" s="208"/>
      <c r="J113" s="208"/>
      <c r="K113" s="208"/>
      <c r="L113" s="208"/>
      <c r="M113" s="208"/>
      <c r="N113" s="209"/>
      <c r="O113" s="212"/>
      <c r="T113" s="208"/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/>
      <c r="AH113" s="208"/>
      <c r="AI113" s="208"/>
      <c r="AJ113" s="208"/>
      <c r="AK113" s="208"/>
      <c r="AL113" s="208"/>
      <c r="AM113" s="208"/>
      <c r="AN113" s="208"/>
      <c r="AO113" s="208"/>
      <c r="AP113" s="208"/>
      <c r="AQ113" s="208"/>
      <c r="AR113" s="208"/>
      <c r="AS113" s="208"/>
      <c r="AT113" s="208"/>
      <c r="AU113" s="208"/>
      <c r="AV113" s="208"/>
      <c r="AW113" s="208"/>
      <c r="AX113" s="208"/>
      <c r="AY113" s="208"/>
      <c r="AZ113" s="208"/>
      <c r="BA113" s="208"/>
      <c r="BB113" s="208"/>
      <c r="BC113" s="208"/>
      <c r="BD113" s="208"/>
      <c r="BE113" s="208"/>
      <c r="BF113" s="208"/>
    </row>
    <row r="114" spans="1:58" s="206" customFormat="1" ht="12.75" customHeight="1">
      <c r="A114" s="209"/>
      <c r="B114" s="210"/>
      <c r="C114" s="208"/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  <c r="N114" s="209"/>
      <c r="O114" s="212"/>
      <c r="T114" s="208"/>
      <c r="U114" s="208"/>
      <c r="V114" s="208"/>
      <c r="W114" s="208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08"/>
      <c r="AH114" s="208"/>
      <c r="AI114" s="208"/>
      <c r="AJ114" s="208"/>
      <c r="AK114" s="208"/>
      <c r="AL114" s="208"/>
      <c r="AM114" s="208"/>
      <c r="AN114" s="208"/>
      <c r="AO114" s="208"/>
      <c r="AP114" s="208"/>
      <c r="AQ114" s="208"/>
      <c r="AR114" s="208"/>
      <c r="AS114" s="208"/>
      <c r="AT114" s="208"/>
      <c r="AU114" s="208"/>
      <c r="AV114" s="208"/>
      <c r="AW114" s="208"/>
      <c r="AX114" s="208"/>
      <c r="AY114" s="208"/>
      <c r="AZ114" s="208"/>
      <c r="BA114" s="208"/>
      <c r="BB114" s="208"/>
      <c r="BC114" s="208"/>
      <c r="BD114" s="208"/>
      <c r="BE114" s="208"/>
      <c r="BF114" s="208"/>
    </row>
    <row r="115" spans="1:58" s="206" customFormat="1" ht="12.75" customHeight="1">
      <c r="A115" s="209"/>
      <c r="B115" s="210"/>
      <c r="C115" s="208"/>
      <c r="D115" s="208"/>
      <c r="E115" s="208"/>
      <c r="F115" s="208"/>
      <c r="G115" s="208"/>
      <c r="H115" s="208"/>
      <c r="I115" s="208"/>
      <c r="J115" s="208"/>
      <c r="K115" s="208"/>
      <c r="L115" s="208"/>
      <c r="M115" s="208"/>
      <c r="N115" s="209"/>
      <c r="O115" s="212"/>
      <c r="T115" s="208"/>
      <c r="U115" s="208"/>
      <c r="V115" s="208"/>
      <c r="W115" s="208"/>
      <c r="X115" s="208"/>
      <c r="Y115" s="208"/>
      <c r="Z115" s="208"/>
      <c r="AA115" s="208"/>
      <c r="AB115" s="208"/>
      <c r="AC115" s="208"/>
      <c r="AD115" s="208"/>
      <c r="AE115" s="208"/>
      <c r="AF115" s="208"/>
      <c r="AG115" s="208"/>
      <c r="AH115" s="208"/>
      <c r="AI115" s="208"/>
      <c r="AJ115" s="208"/>
      <c r="AK115" s="208"/>
      <c r="AL115" s="208"/>
      <c r="AM115" s="208"/>
      <c r="AN115" s="208"/>
      <c r="AO115" s="208"/>
      <c r="AP115" s="208"/>
      <c r="AQ115" s="208"/>
      <c r="AR115" s="208"/>
      <c r="AS115" s="208"/>
      <c r="AT115" s="208"/>
      <c r="AU115" s="208"/>
      <c r="AV115" s="208"/>
      <c r="AW115" s="208"/>
      <c r="AX115" s="208"/>
      <c r="AY115" s="208"/>
      <c r="AZ115" s="208"/>
      <c r="BA115" s="208"/>
      <c r="BB115" s="208"/>
      <c r="BC115" s="208"/>
      <c r="BD115" s="208"/>
      <c r="BE115" s="208"/>
      <c r="BF115" s="208"/>
    </row>
    <row r="116" spans="1:58" s="206" customFormat="1" ht="12.75" customHeight="1">
      <c r="A116" s="209"/>
      <c r="B116" s="210"/>
      <c r="C116" s="208"/>
      <c r="D116" s="208"/>
      <c r="E116" s="208"/>
      <c r="F116" s="208"/>
      <c r="G116" s="208"/>
      <c r="H116" s="208"/>
      <c r="I116" s="208"/>
      <c r="J116" s="208"/>
      <c r="K116" s="208"/>
      <c r="L116" s="208"/>
      <c r="M116" s="208"/>
      <c r="N116" s="209"/>
      <c r="O116" s="212"/>
      <c r="T116" s="208"/>
      <c r="U116" s="208"/>
      <c r="V116" s="208"/>
      <c r="W116" s="208"/>
      <c r="X116" s="208"/>
      <c r="Y116" s="208"/>
      <c r="Z116" s="208"/>
      <c r="AA116" s="208"/>
      <c r="AB116" s="208"/>
      <c r="AC116" s="208"/>
      <c r="AD116" s="208"/>
      <c r="AE116" s="208"/>
      <c r="AF116" s="208"/>
      <c r="AG116" s="208"/>
      <c r="AH116" s="208"/>
      <c r="AI116" s="208"/>
      <c r="AJ116" s="208"/>
      <c r="AK116" s="208"/>
      <c r="AL116" s="208"/>
      <c r="AM116" s="208"/>
      <c r="AN116" s="208"/>
      <c r="AO116" s="208"/>
      <c r="AP116" s="208"/>
      <c r="AQ116" s="208"/>
      <c r="AR116" s="208"/>
      <c r="AS116" s="208"/>
      <c r="AT116" s="208"/>
      <c r="AU116" s="208"/>
      <c r="AV116" s="208"/>
      <c r="AW116" s="208"/>
      <c r="AX116" s="208"/>
      <c r="AY116" s="208"/>
      <c r="AZ116" s="208"/>
      <c r="BA116" s="208"/>
      <c r="BB116" s="208"/>
      <c r="BC116" s="208"/>
      <c r="BD116" s="208"/>
      <c r="BE116" s="208"/>
      <c r="BF116" s="208"/>
    </row>
    <row r="117" spans="1:58" s="206" customFormat="1" ht="12.75" customHeight="1">
      <c r="A117" s="209"/>
      <c r="B117" s="210"/>
      <c r="C117" s="208"/>
      <c r="D117" s="208"/>
      <c r="E117" s="208"/>
      <c r="F117" s="208"/>
      <c r="G117" s="208"/>
      <c r="H117" s="208"/>
      <c r="I117" s="208"/>
      <c r="J117" s="208"/>
      <c r="K117" s="208"/>
      <c r="L117" s="208"/>
      <c r="M117" s="208"/>
      <c r="N117" s="209"/>
      <c r="O117" s="212"/>
      <c r="T117" s="208"/>
      <c r="U117" s="208"/>
      <c r="V117" s="208"/>
      <c r="W117" s="208"/>
      <c r="X117" s="208"/>
      <c r="Y117" s="208"/>
      <c r="Z117" s="208"/>
      <c r="AA117" s="208"/>
      <c r="AB117" s="208"/>
      <c r="AC117" s="208"/>
      <c r="AD117" s="208"/>
      <c r="AE117" s="208"/>
      <c r="AF117" s="208"/>
      <c r="AG117" s="208"/>
      <c r="AH117" s="208"/>
      <c r="AI117" s="208"/>
      <c r="AJ117" s="208"/>
      <c r="AK117" s="208"/>
      <c r="AL117" s="208"/>
      <c r="AM117" s="208"/>
      <c r="AN117" s="208"/>
      <c r="AO117" s="208"/>
      <c r="AP117" s="208"/>
      <c r="AQ117" s="208"/>
      <c r="AR117" s="208"/>
      <c r="AS117" s="208"/>
      <c r="AT117" s="208"/>
      <c r="AU117" s="208"/>
      <c r="AV117" s="208"/>
      <c r="AW117" s="208"/>
      <c r="AX117" s="208"/>
      <c r="AY117" s="208"/>
      <c r="AZ117" s="208"/>
      <c r="BA117" s="208"/>
      <c r="BB117" s="208"/>
      <c r="BC117" s="208"/>
      <c r="BD117" s="208"/>
      <c r="BE117" s="208"/>
      <c r="BF117" s="208"/>
    </row>
    <row r="118" spans="1:58" s="206" customFormat="1" ht="12.75" customHeight="1" hidden="1">
      <c r="A118" s="209"/>
      <c r="B118" s="210"/>
      <c r="C118" s="208"/>
      <c r="D118" s="208"/>
      <c r="E118" s="208"/>
      <c r="F118" s="208"/>
      <c r="G118" s="208"/>
      <c r="H118" s="208"/>
      <c r="I118" s="208"/>
      <c r="J118" s="208"/>
      <c r="K118" s="208"/>
      <c r="L118" s="208"/>
      <c r="M118" s="208"/>
      <c r="N118" s="209"/>
      <c r="O118" s="212"/>
      <c r="T118" s="208"/>
      <c r="U118" s="208"/>
      <c r="V118" s="208"/>
      <c r="W118" s="208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/>
      <c r="AH118" s="208"/>
      <c r="AI118" s="208"/>
      <c r="AJ118" s="208"/>
      <c r="AK118" s="208"/>
      <c r="AL118" s="208"/>
      <c r="AM118" s="208"/>
      <c r="AN118" s="208"/>
      <c r="AO118" s="208"/>
      <c r="AP118" s="208"/>
      <c r="AQ118" s="208"/>
      <c r="AR118" s="208"/>
      <c r="AS118" s="208"/>
      <c r="AT118" s="208"/>
      <c r="AU118" s="208"/>
      <c r="AV118" s="208"/>
      <c r="AW118" s="208"/>
      <c r="AX118" s="208"/>
      <c r="AY118" s="208"/>
      <c r="AZ118" s="208"/>
      <c r="BA118" s="208"/>
      <c r="BB118" s="208"/>
      <c r="BC118" s="208"/>
      <c r="BD118" s="208"/>
      <c r="BE118" s="208"/>
      <c r="BF118" s="208"/>
    </row>
    <row r="119" spans="1:58" s="206" customFormat="1" ht="12.75" customHeight="1" hidden="1">
      <c r="A119" s="209"/>
      <c r="B119" s="210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9"/>
      <c r="O119" s="212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8"/>
      <c r="AK119" s="208"/>
      <c r="AL119" s="208"/>
      <c r="AM119" s="208"/>
      <c r="AN119" s="208"/>
      <c r="AO119" s="208"/>
      <c r="AP119" s="208"/>
      <c r="AQ119" s="208"/>
      <c r="AR119" s="208"/>
      <c r="AS119" s="208"/>
      <c r="AT119" s="208"/>
      <c r="AU119" s="208"/>
      <c r="AV119" s="208"/>
      <c r="AW119" s="208"/>
      <c r="AX119" s="208"/>
      <c r="AY119" s="208"/>
      <c r="AZ119" s="208"/>
      <c r="BA119" s="208"/>
      <c r="BB119" s="208"/>
      <c r="BC119" s="208"/>
      <c r="BD119" s="208"/>
      <c r="BE119" s="208"/>
      <c r="BF119" s="208"/>
    </row>
    <row r="120" spans="1:58" s="206" customFormat="1" ht="12.75" customHeight="1" hidden="1">
      <c r="A120" s="209"/>
      <c r="B120" s="210"/>
      <c r="C120" s="208"/>
      <c r="D120" s="208"/>
      <c r="E120" s="208"/>
      <c r="F120" s="208"/>
      <c r="G120" s="208"/>
      <c r="H120" s="208"/>
      <c r="I120" s="208"/>
      <c r="J120" s="208"/>
      <c r="K120" s="208"/>
      <c r="L120" s="208"/>
      <c r="M120" s="208"/>
      <c r="N120" s="209"/>
      <c r="O120" s="212"/>
      <c r="T120" s="208"/>
      <c r="U120" s="208"/>
      <c r="V120" s="208"/>
      <c r="W120" s="208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/>
      <c r="AH120" s="208"/>
      <c r="AI120" s="208"/>
      <c r="AJ120" s="208"/>
      <c r="AK120" s="208"/>
      <c r="AL120" s="208"/>
      <c r="AM120" s="208"/>
      <c r="AN120" s="208"/>
      <c r="AO120" s="208"/>
      <c r="AP120" s="208"/>
      <c r="AQ120" s="208"/>
      <c r="AR120" s="208"/>
      <c r="AS120" s="208"/>
      <c r="AT120" s="208"/>
      <c r="AU120" s="208"/>
      <c r="AV120" s="208"/>
      <c r="AW120" s="208"/>
      <c r="AX120" s="208"/>
      <c r="AY120" s="208"/>
      <c r="AZ120" s="208"/>
      <c r="BA120" s="208"/>
      <c r="BB120" s="208"/>
      <c r="BC120" s="208"/>
      <c r="BD120" s="208"/>
      <c r="BE120" s="208"/>
      <c r="BF120" s="208"/>
    </row>
    <row r="121" spans="1:58" s="206" customFormat="1" ht="12.75" customHeight="1" hidden="1">
      <c r="A121" s="209"/>
      <c r="B121" s="210"/>
      <c r="C121" s="208"/>
      <c r="D121" s="208"/>
      <c r="E121" s="208"/>
      <c r="F121" s="208"/>
      <c r="G121" s="208"/>
      <c r="H121" s="208"/>
      <c r="I121" s="208"/>
      <c r="J121" s="208"/>
      <c r="K121" s="208"/>
      <c r="L121" s="208"/>
      <c r="M121" s="208"/>
      <c r="N121" s="209"/>
      <c r="O121" s="212"/>
      <c r="T121" s="208"/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8"/>
      <c r="AJ121" s="208"/>
      <c r="AK121" s="208"/>
      <c r="AL121" s="208"/>
      <c r="AM121" s="208"/>
      <c r="AN121" s="208"/>
      <c r="AO121" s="208"/>
      <c r="AP121" s="208"/>
      <c r="AQ121" s="208"/>
      <c r="AR121" s="208"/>
      <c r="AS121" s="208"/>
      <c r="AT121" s="208"/>
      <c r="AU121" s="208"/>
      <c r="AV121" s="208"/>
      <c r="AW121" s="208"/>
      <c r="AX121" s="208"/>
      <c r="AY121" s="208"/>
      <c r="AZ121" s="208"/>
      <c r="BA121" s="208"/>
      <c r="BB121" s="208"/>
      <c r="BC121" s="208"/>
      <c r="BD121" s="208"/>
      <c r="BE121" s="208"/>
      <c r="BF121" s="208"/>
    </row>
    <row r="122" spans="1:58" s="206" customFormat="1" ht="12.75" customHeight="1" hidden="1">
      <c r="A122" s="209"/>
      <c r="B122" s="210"/>
      <c r="C122" s="208"/>
      <c r="D122" s="208"/>
      <c r="E122" s="208"/>
      <c r="F122" s="208"/>
      <c r="G122" s="208"/>
      <c r="H122" s="208"/>
      <c r="I122" s="208"/>
      <c r="J122" s="208"/>
      <c r="K122" s="208"/>
      <c r="L122" s="208"/>
      <c r="M122" s="208"/>
      <c r="N122" s="209"/>
      <c r="O122" s="212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208"/>
      <c r="AK122" s="208"/>
      <c r="AL122" s="208"/>
      <c r="AM122" s="208"/>
      <c r="AN122" s="208"/>
      <c r="AO122" s="208"/>
      <c r="AP122" s="208"/>
      <c r="AQ122" s="208"/>
      <c r="AR122" s="208"/>
      <c r="AS122" s="208"/>
      <c r="AT122" s="208"/>
      <c r="AU122" s="208"/>
      <c r="AV122" s="208"/>
      <c r="AW122" s="208"/>
      <c r="AX122" s="208"/>
      <c r="AY122" s="208"/>
      <c r="AZ122" s="208"/>
      <c r="BA122" s="208"/>
      <c r="BB122" s="208"/>
      <c r="BC122" s="208"/>
      <c r="BD122" s="208"/>
      <c r="BE122" s="208"/>
      <c r="BF122" s="208"/>
    </row>
    <row r="123" spans="1:58" s="206" customFormat="1" ht="12.75" customHeight="1" hidden="1">
      <c r="A123" s="209"/>
      <c r="B123" s="214" t="s">
        <v>6</v>
      </c>
      <c r="C123" s="215">
        <f>D3*Árak!C2</f>
        <v>0</v>
      </c>
      <c r="D123" s="215">
        <f>F3*Árak!D2</f>
        <v>0</v>
      </c>
      <c r="E123" s="215">
        <f>H3*Árak!E2</f>
        <v>0</v>
      </c>
      <c r="F123" s="215">
        <f>J3*Árak!F2</f>
        <v>0</v>
      </c>
      <c r="G123" s="215">
        <f>L3*Árak!G2</f>
        <v>0</v>
      </c>
      <c r="H123" s="215">
        <f>C30*Árak!B29</f>
        <v>0</v>
      </c>
      <c r="I123" s="215">
        <f>N61*Árak!H60</f>
        <v>0</v>
      </c>
      <c r="J123" s="215">
        <f>C54*Árak!B53</f>
        <v>0</v>
      </c>
      <c r="K123" s="215"/>
      <c r="L123" s="215"/>
      <c r="M123" s="215"/>
      <c r="N123" s="216"/>
      <c r="O123" s="217"/>
      <c r="P123" s="217"/>
      <c r="Q123" s="217"/>
      <c r="R123" s="217"/>
      <c r="S123" s="217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8"/>
      <c r="AJ123" s="208"/>
      <c r="AK123" s="208"/>
      <c r="AL123" s="208"/>
      <c r="AM123" s="208"/>
      <c r="AN123" s="208"/>
      <c r="AO123" s="208"/>
      <c r="AP123" s="208"/>
      <c r="AQ123" s="208"/>
      <c r="AR123" s="208"/>
      <c r="AS123" s="208"/>
      <c r="AT123" s="208"/>
      <c r="AU123" s="208"/>
      <c r="AV123" s="208"/>
      <c r="AW123" s="208"/>
      <c r="AX123" s="208"/>
      <c r="AY123" s="208"/>
      <c r="AZ123" s="208"/>
      <c r="BA123" s="208"/>
      <c r="BB123" s="208"/>
      <c r="BC123" s="208"/>
      <c r="BD123" s="208"/>
      <c r="BE123" s="208"/>
      <c r="BF123" s="208"/>
    </row>
    <row r="124" spans="1:58" s="206" customFormat="1" ht="12.75" customHeight="1" hidden="1">
      <c r="A124" s="209"/>
      <c r="B124" s="214" t="s">
        <v>12</v>
      </c>
      <c r="C124" s="215">
        <f>D4*Árak!C3</f>
        <v>0</v>
      </c>
      <c r="D124" s="215">
        <f>F4*Árak!D3</f>
        <v>0</v>
      </c>
      <c r="E124" s="215">
        <f>H4*Árak!E3</f>
        <v>0</v>
      </c>
      <c r="F124" s="215">
        <f>J4*Árak!F3</f>
        <v>0</v>
      </c>
      <c r="G124" s="215">
        <f>L4*Árak!G3</f>
        <v>0</v>
      </c>
      <c r="H124" s="215">
        <f>C31*Árak!B30</f>
        <v>0</v>
      </c>
      <c r="I124" s="215">
        <f>P61*Árak!I60</f>
        <v>0</v>
      </c>
      <c r="J124" s="215">
        <f>C55*Árak!B54</f>
        <v>0</v>
      </c>
      <c r="K124" s="215"/>
      <c r="L124" s="215"/>
      <c r="M124" s="215"/>
      <c r="N124" s="216"/>
      <c r="O124" s="217"/>
      <c r="P124" s="217"/>
      <c r="Q124" s="217"/>
      <c r="R124" s="217"/>
      <c r="S124" s="217"/>
      <c r="T124" s="208"/>
      <c r="U124" s="208"/>
      <c r="V124" s="208"/>
      <c r="W124" s="208"/>
      <c r="X124" s="208"/>
      <c r="Y124" s="208"/>
      <c r="Z124" s="208"/>
      <c r="AA124" s="208"/>
      <c r="AB124" s="208"/>
      <c r="AC124" s="208"/>
      <c r="AD124" s="208"/>
      <c r="AE124" s="208"/>
      <c r="AF124" s="208"/>
      <c r="AG124" s="208"/>
      <c r="AH124" s="208"/>
      <c r="AI124" s="208"/>
      <c r="AJ124" s="208"/>
      <c r="AK124" s="208"/>
      <c r="AL124" s="208"/>
      <c r="AM124" s="208"/>
      <c r="AN124" s="208"/>
      <c r="AO124" s="208"/>
      <c r="AP124" s="208"/>
      <c r="AQ124" s="208"/>
      <c r="AR124" s="208"/>
      <c r="AS124" s="208"/>
      <c r="AT124" s="208"/>
      <c r="AU124" s="208"/>
      <c r="AV124" s="208"/>
      <c r="AW124" s="208"/>
      <c r="AX124" s="208"/>
      <c r="AY124" s="208"/>
      <c r="AZ124" s="208"/>
      <c r="BA124" s="208"/>
      <c r="BB124" s="208"/>
      <c r="BC124" s="208"/>
      <c r="BD124" s="208"/>
      <c r="BE124" s="208"/>
      <c r="BF124" s="208"/>
    </row>
    <row r="125" spans="1:58" s="206" customFormat="1" ht="12.75" customHeight="1" hidden="1">
      <c r="A125" s="209"/>
      <c r="B125" s="214" t="s">
        <v>16</v>
      </c>
      <c r="C125" s="215">
        <f>D5*Árak!C4</f>
        <v>0</v>
      </c>
      <c r="D125" s="215">
        <f>F5*Árak!D4</f>
        <v>0</v>
      </c>
      <c r="E125" s="215">
        <f>H5*Árak!E4</f>
        <v>0</v>
      </c>
      <c r="F125" s="215">
        <f>J5*Árak!F4</f>
        <v>0</v>
      </c>
      <c r="G125" s="215">
        <f>L5*Árak!G4</f>
        <v>0</v>
      </c>
      <c r="H125" s="215">
        <f>C32*Árak!B31</f>
        <v>0</v>
      </c>
      <c r="I125" s="215"/>
      <c r="J125" s="215">
        <f>C56*Árak!B55</f>
        <v>0</v>
      </c>
      <c r="K125" s="215"/>
      <c r="L125" s="215"/>
      <c r="M125" s="215"/>
      <c r="N125" s="216"/>
      <c r="O125" s="217"/>
      <c r="P125" s="217"/>
      <c r="Q125" s="217"/>
      <c r="R125" s="217"/>
      <c r="S125" s="217"/>
      <c r="T125" s="208"/>
      <c r="U125" s="208"/>
      <c r="V125" s="208"/>
      <c r="W125" s="208"/>
      <c r="X125" s="208"/>
      <c r="Y125" s="208"/>
      <c r="Z125" s="208"/>
      <c r="AA125" s="208"/>
      <c r="AB125" s="208"/>
      <c r="AC125" s="208"/>
      <c r="AD125" s="208"/>
      <c r="AE125" s="208"/>
      <c r="AF125" s="208"/>
      <c r="AG125" s="208"/>
      <c r="AH125" s="208"/>
      <c r="AI125" s="208"/>
      <c r="AJ125" s="208"/>
      <c r="AK125" s="208"/>
      <c r="AL125" s="208"/>
      <c r="AM125" s="208"/>
      <c r="AN125" s="208"/>
      <c r="AO125" s="208"/>
      <c r="AP125" s="208"/>
      <c r="AQ125" s="208"/>
      <c r="AR125" s="208"/>
      <c r="AS125" s="208"/>
      <c r="AT125" s="208"/>
      <c r="AU125" s="208"/>
      <c r="AV125" s="208"/>
      <c r="AW125" s="208"/>
      <c r="AX125" s="208"/>
      <c r="AY125" s="208"/>
      <c r="AZ125" s="208"/>
      <c r="BA125" s="208"/>
      <c r="BB125" s="208"/>
      <c r="BC125" s="208"/>
      <c r="BD125" s="208"/>
      <c r="BE125" s="208"/>
      <c r="BF125" s="208"/>
    </row>
    <row r="126" spans="1:58" s="206" customFormat="1" ht="12.75" customHeight="1" hidden="1">
      <c r="A126" s="209"/>
      <c r="B126" s="214" t="s">
        <v>22</v>
      </c>
      <c r="C126" s="215">
        <f>D6*Árak!C5</f>
        <v>0</v>
      </c>
      <c r="D126" s="215">
        <f>F6*Árak!D5</f>
        <v>0</v>
      </c>
      <c r="E126" s="215">
        <f>H6*Árak!E5</f>
        <v>0</v>
      </c>
      <c r="F126" s="215">
        <f>J6*Árak!F5</f>
        <v>0</v>
      </c>
      <c r="G126" s="215">
        <f>L6*Árak!G5</f>
        <v>0</v>
      </c>
      <c r="H126" s="215">
        <f>C33*Árak!B32</f>
        <v>0</v>
      </c>
      <c r="I126" s="215"/>
      <c r="J126" s="215">
        <f>C57*Árak!B56</f>
        <v>0</v>
      </c>
      <c r="K126" s="215"/>
      <c r="L126" s="215"/>
      <c r="M126" s="215"/>
      <c r="N126" s="216"/>
      <c r="O126" s="217"/>
      <c r="P126" s="217"/>
      <c r="Q126" s="217"/>
      <c r="R126" s="217"/>
      <c r="S126" s="217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208"/>
      <c r="AG126" s="208"/>
      <c r="AH126" s="208"/>
      <c r="AI126" s="208"/>
      <c r="AJ126" s="208"/>
      <c r="AK126" s="208"/>
      <c r="AL126" s="208"/>
      <c r="AM126" s="208"/>
      <c r="AN126" s="208"/>
      <c r="AO126" s="208"/>
      <c r="AP126" s="208"/>
      <c r="AQ126" s="208"/>
      <c r="AR126" s="208"/>
      <c r="AS126" s="208"/>
      <c r="AT126" s="208"/>
      <c r="AU126" s="208"/>
      <c r="AV126" s="208"/>
      <c r="AW126" s="208"/>
      <c r="AX126" s="208"/>
      <c r="AY126" s="208"/>
      <c r="AZ126" s="208"/>
      <c r="BA126" s="208"/>
      <c r="BB126" s="208"/>
      <c r="BC126" s="208"/>
      <c r="BD126" s="208"/>
      <c r="BE126" s="208"/>
      <c r="BF126" s="208"/>
    </row>
    <row r="127" spans="1:58" s="206" customFormat="1" ht="12.75" customHeight="1" hidden="1">
      <c r="A127" s="209"/>
      <c r="B127" s="214" t="s">
        <v>28</v>
      </c>
      <c r="C127" s="215">
        <f>D7*Árak!C6</f>
        <v>0</v>
      </c>
      <c r="D127" s="215">
        <f>F7*Árak!D6</f>
        <v>0</v>
      </c>
      <c r="E127" s="215">
        <f>H7*Árak!E6</f>
        <v>0</v>
      </c>
      <c r="F127" s="215">
        <f>J7*Árak!F6</f>
        <v>0</v>
      </c>
      <c r="G127" s="215">
        <f>L7*Árak!G6</f>
        <v>0</v>
      </c>
      <c r="H127" s="215">
        <f>C34*Árak!B33</f>
        <v>0</v>
      </c>
      <c r="I127" s="215"/>
      <c r="J127" s="215">
        <f>C58*Árak!B57</f>
        <v>0</v>
      </c>
      <c r="K127" s="215"/>
      <c r="L127" s="215"/>
      <c r="M127" s="215"/>
      <c r="N127" s="216"/>
      <c r="O127" s="217"/>
      <c r="P127" s="217"/>
      <c r="Q127" s="217"/>
      <c r="R127" s="217"/>
      <c r="S127" s="217"/>
      <c r="T127" s="208"/>
      <c r="U127" s="208"/>
      <c r="V127" s="208"/>
      <c r="W127" s="208"/>
      <c r="X127" s="208"/>
      <c r="Y127" s="208"/>
      <c r="Z127" s="208"/>
      <c r="AA127" s="208"/>
      <c r="AB127" s="208"/>
      <c r="AC127" s="208"/>
      <c r="AD127" s="208"/>
      <c r="AE127" s="208"/>
      <c r="AF127" s="208"/>
      <c r="AG127" s="208"/>
      <c r="AH127" s="208"/>
      <c r="AI127" s="208"/>
      <c r="AJ127" s="208"/>
      <c r="AK127" s="208"/>
      <c r="AL127" s="208"/>
      <c r="AM127" s="208"/>
      <c r="AN127" s="208"/>
      <c r="AO127" s="208"/>
      <c r="AP127" s="208"/>
      <c r="AQ127" s="208"/>
      <c r="AR127" s="208"/>
      <c r="AS127" s="208"/>
      <c r="AT127" s="208"/>
      <c r="AU127" s="208"/>
      <c r="AV127" s="208"/>
      <c r="AW127" s="208"/>
      <c r="AX127" s="208"/>
      <c r="AY127" s="208"/>
      <c r="AZ127" s="208"/>
      <c r="BA127" s="208"/>
      <c r="BB127" s="208"/>
      <c r="BC127" s="208"/>
      <c r="BD127" s="208"/>
      <c r="BE127" s="208"/>
      <c r="BF127" s="208"/>
    </row>
    <row r="128" spans="1:58" s="206" customFormat="1" ht="12.75" customHeight="1" hidden="1">
      <c r="A128" s="209"/>
      <c r="B128" s="214" t="s">
        <v>32</v>
      </c>
      <c r="C128" s="215">
        <f>D8*Árak!C7</f>
        <v>0</v>
      </c>
      <c r="D128" s="215">
        <f>F8*Árak!D7</f>
        <v>0</v>
      </c>
      <c r="E128" s="215">
        <f>H8*Árak!E7</f>
        <v>0</v>
      </c>
      <c r="F128" s="215">
        <f>J8*Árak!F7</f>
        <v>0</v>
      </c>
      <c r="G128" s="215">
        <f>L8*Árak!G7</f>
        <v>0</v>
      </c>
      <c r="H128" s="215">
        <f>C35*Árak!B34</f>
        <v>0</v>
      </c>
      <c r="I128" s="215"/>
      <c r="J128" s="215">
        <f>C59*Árak!B58</f>
        <v>0</v>
      </c>
      <c r="K128" s="215"/>
      <c r="L128" s="215"/>
      <c r="M128" s="215"/>
      <c r="N128" s="216"/>
      <c r="O128" s="217"/>
      <c r="P128" s="217"/>
      <c r="Q128" s="217"/>
      <c r="R128" s="217"/>
      <c r="S128" s="217"/>
      <c r="T128" s="208"/>
      <c r="U128" s="208"/>
      <c r="V128" s="208"/>
      <c r="W128" s="208"/>
      <c r="X128" s="208"/>
      <c r="Y128" s="208"/>
      <c r="Z128" s="208"/>
      <c r="AA128" s="208"/>
      <c r="AB128" s="208"/>
      <c r="AC128" s="208"/>
      <c r="AD128" s="208"/>
      <c r="AE128" s="208"/>
      <c r="AF128" s="208"/>
      <c r="AG128" s="208"/>
      <c r="AH128" s="208"/>
      <c r="AI128" s="208"/>
      <c r="AJ128" s="208"/>
      <c r="AK128" s="208"/>
      <c r="AL128" s="208"/>
      <c r="AM128" s="208"/>
      <c r="AN128" s="208"/>
      <c r="AO128" s="208"/>
      <c r="AP128" s="208"/>
      <c r="AQ128" s="208"/>
      <c r="AR128" s="208"/>
      <c r="AS128" s="208"/>
      <c r="AT128" s="208"/>
      <c r="AU128" s="208"/>
      <c r="AV128" s="208"/>
      <c r="AW128" s="208"/>
      <c r="AX128" s="208"/>
      <c r="AY128" s="208"/>
      <c r="AZ128" s="208"/>
      <c r="BA128" s="208"/>
      <c r="BB128" s="208"/>
      <c r="BC128" s="208"/>
      <c r="BD128" s="208"/>
      <c r="BE128" s="208"/>
      <c r="BF128" s="208"/>
    </row>
    <row r="129" spans="1:58" s="206" customFormat="1" ht="12.75" customHeight="1" hidden="1">
      <c r="A129" s="209"/>
      <c r="B129" s="214" t="s">
        <v>37</v>
      </c>
      <c r="C129" s="215">
        <f>D9*Árak!C8</f>
        <v>0</v>
      </c>
      <c r="D129" s="215">
        <f>F9*Árak!D8</f>
        <v>0</v>
      </c>
      <c r="E129" s="215">
        <f>H9*Árak!E8</f>
        <v>0</v>
      </c>
      <c r="F129" s="215">
        <f>J9*Árak!F8</f>
        <v>0</v>
      </c>
      <c r="G129" s="215">
        <f>L9*Árak!G8</f>
        <v>0</v>
      </c>
      <c r="H129" s="215">
        <f>C36*Árak!B35</f>
        <v>0</v>
      </c>
      <c r="I129" s="215"/>
      <c r="J129" s="215">
        <f>C61*Árak!B60</f>
        <v>0</v>
      </c>
      <c r="K129" s="215"/>
      <c r="L129" s="215"/>
      <c r="M129" s="215"/>
      <c r="N129" s="216"/>
      <c r="O129" s="217"/>
      <c r="P129" s="217"/>
      <c r="Q129" s="217"/>
      <c r="R129" s="217"/>
      <c r="S129" s="217"/>
      <c r="T129" s="208"/>
      <c r="U129" s="208"/>
      <c r="V129" s="208"/>
      <c r="W129" s="208"/>
      <c r="X129" s="208"/>
      <c r="Y129" s="208"/>
      <c r="Z129" s="208"/>
      <c r="AA129" s="208"/>
      <c r="AB129" s="208"/>
      <c r="AC129" s="208"/>
      <c r="AD129" s="208"/>
      <c r="AE129" s="208"/>
      <c r="AF129" s="208"/>
      <c r="AG129" s="208"/>
      <c r="AH129" s="208"/>
      <c r="AI129" s="208"/>
      <c r="AJ129" s="208"/>
      <c r="AK129" s="208"/>
      <c r="AL129" s="208"/>
      <c r="AM129" s="208"/>
      <c r="AN129" s="208"/>
      <c r="AO129" s="208"/>
      <c r="AP129" s="208"/>
      <c r="AQ129" s="208"/>
      <c r="AR129" s="208"/>
      <c r="AS129" s="208"/>
      <c r="AT129" s="208"/>
      <c r="AU129" s="208"/>
      <c r="AV129" s="208"/>
      <c r="AW129" s="208"/>
      <c r="AX129" s="208"/>
      <c r="AY129" s="208"/>
      <c r="AZ129" s="208"/>
      <c r="BA129" s="208"/>
      <c r="BB129" s="208"/>
      <c r="BC129" s="208"/>
      <c r="BD129" s="208"/>
      <c r="BE129" s="208"/>
      <c r="BF129" s="208"/>
    </row>
    <row r="130" spans="1:58" s="206" customFormat="1" ht="12.75" customHeight="1" hidden="1">
      <c r="A130" s="209"/>
      <c r="B130" s="214" t="s">
        <v>42</v>
      </c>
      <c r="C130" s="215">
        <f>D10*Árak!C9</f>
        <v>0</v>
      </c>
      <c r="D130" s="215">
        <f>F10*Árak!D9</f>
        <v>0</v>
      </c>
      <c r="E130" s="215">
        <f>H10*Árak!E9</f>
        <v>0</v>
      </c>
      <c r="F130" s="215">
        <f>J10*Árak!F9</f>
        <v>0</v>
      </c>
      <c r="G130" s="215">
        <f>L10*Árak!G9</f>
        <v>0</v>
      </c>
      <c r="H130" s="215">
        <f>C37*Árak!B36</f>
        <v>0</v>
      </c>
      <c r="I130" s="215"/>
      <c r="J130" s="215" t="e">
        <f>C62*Árak!#REF!</f>
        <v>#REF!</v>
      </c>
      <c r="K130" s="215"/>
      <c r="L130" s="215"/>
      <c r="M130" s="215"/>
      <c r="N130" s="216"/>
      <c r="O130" s="217"/>
      <c r="P130" s="217"/>
      <c r="Q130" s="217"/>
      <c r="R130" s="217"/>
      <c r="S130" s="217"/>
      <c r="T130" s="208"/>
      <c r="U130" s="208"/>
      <c r="V130" s="208"/>
      <c r="W130" s="208"/>
      <c r="X130" s="208"/>
      <c r="Y130" s="208"/>
      <c r="Z130" s="208"/>
      <c r="AA130" s="208"/>
      <c r="AB130" s="208"/>
      <c r="AC130" s="208"/>
      <c r="AD130" s="208"/>
      <c r="AE130" s="208"/>
      <c r="AF130" s="208"/>
      <c r="AG130" s="208"/>
      <c r="AH130" s="208"/>
      <c r="AI130" s="208"/>
      <c r="AJ130" s="208"/>
      <c r="AK130" s="208"/>
      <c r="AL130" s="208"/>
      <c r="AM130" s="208"/>
      <c r="AN130" s="208"/>
      <c r="AO130" s="208"/>
      <c r="AP130" s="208"/>
      <c r="AQ130" s="208"/>
      <c r="AR130" s="208"/>
      <c r="AS130" s="208"/>
      <c r="AT130" s="208"/>
      <c r="AU130" s="208"/>
      <c r="AV130" s="208"/>
      <c r="AW130" s="208"/>
      <c r="AX130" s="208"/>
      <c r="AY130" s="208"/>
      <c r="AZ130" s="208"/>
      <c r="BA130" s="208"/>
      <c r="BB130" s="208"/>
      <c r="BC130" s="208"/>
      <c r="BD130" s="208"/>
      <c r="BE130" s="208"/>
      <c r="BF130" s="208"/>
    </row>
    <row r="131" spans="1:58" s="206" customFormat="1" ht="12.75" customHeight="1" hidden="1">
      <c r="A131" s="209"/>
      <c r="B131" s="214" t="s">
        <v>296</v>
      </c>
      <c r="C131" s="215">
        <f>D11*Árak!C10</f>
        <v>0</v>
      </c>
      <c r="D131" s="215">
        <f>F11*Árak!D10</f>
        <v>0</v>
      </c>
      <c r="E131" s="215">
        <f>H11*Árak!E10</f>
        <v>0</v>
      </c>
      <c r="F131" s="215">
        <f>J11*Árak!F10</f>
        <v>0</v>
      </c>
      <c r="G131" s="215">
        <f>L11*Árak!G10</f>
        <v>0</v>
      </c>
      <c r="H131" s="215">
        <f>C38*Árak!B37</f>
        <v>0</v>
      </c>
      <c r="I131" s="215"/>
      <c r="J131" s="215" t="e">
        <f>C76*Árak!#REF!</f>
        <v>#REF!</v>
      </c>
      <c r="K131" s="215"/>
      <c r="L131" s="215"/>
      <c r="M131" s="215"/>
      <c r="N131" s="216"/>
      <c r="O131" s="217"/>
      <c r="P131" s="217"/>
      <c r="Q131" s="217"/>
      <c r="R131" s="217"/>
      <c r="S131" s="217"/>
      <c r="T131" s="208"/>
      <c r="U131" s="208"/>
      <c r="V131" s="208"/>
      <c r="W131" s="208"/>
      <c r="X131" s="208"/>
      <c r="Y131" s="208"/>
      <c r="Z131" s="208"/>
      <c r="AA131" s="208"/>
      <c r="AB131" s="208"/>
      <c r="AC131" s="208"/>
      <c r="AD131" s="208"/>
      <c r="AE131" s="208"/>
      <c r="AF131" s="208"/>
      <c r="AG131" s="208"/>
      <c r="AH131" s="208"/>
      <c r="AI131" s="208"/>
      <c r="AJ131" s="208"/>
      <c r="AK131" s="208"/>
      <c r="AL131" s="208"/>
      <c r="AM131" s="208"/>
      <c r="AN131" s="208"/>
      <c r="AO131" s="208"/>
      <c r="AP131" s="208"/>
      <c r="AQ131" s="208"/>
      <c r="AR131" s="208"/>
      <c r="AS131" s="208"/>
      <c r="AT131" s="208"/>
      <c r="AU131" s="208"/>
      <c r="AV131" s="208"/>
      <c r="AW131" s="208"/>
      <c r="AX131" s="208"/>
      <c r="AY131" s="208"/>
      <c r="AZ131" s="208"/>
      <c r="BA131" s="208"/>
      <c r="BB131" s="208"/>
      <c r="BC131" s="208"/>
      <c r="BD131" s="208"/>
      <c r="BE131" s="208"/>
      <c r="BF131" s="208"/>
    </row>
    <row r="132" spans="1:58" s="206" customFormat="1" ht="12.75" customHeight="1" hidden="1">
      <c r="A132" s="209"/>
      <c r="B132" s="214" t="s">
        <v>297</v>
      </c>
      <c r="C132" s="215">
        <f>D12*Árak!C11</f>
        <v>0</v>
      </c>
      <c r="D132" s="215">
        <f>F12*Árak!D11</f>
        <v>0</v>
      </c>
      <c r="E132" s="215">
        <f>H12*Árak!E11</f>
        <v>0</v>
      </c>
      <c r="F132" s="215">
        <f>J12*Árak!F11</f>
        <v>0</v>
      </c>
      <c r="G132" s="215">
        <f>L12*Árak!G11</f>
        <v>0</v>
      </c>
      <c r="H132" s="215">
        <f>C39*Árak!B38</f>
        <v>0</v>
      </c>
      <c r="I132" s="215"/>
      <c r="J132" s="215" t="e">
        <f>C77*Árak!#REF!</f>
        <v>#REF!</v>
      </c>
      <c r="K132" s="215"/>
      <c r="L132" s="215"/>
      <c r="M132" s="215"/>
      <c r="N132" s="216"/>
      <c r="O132" s="217"/>
      <c r="P132" s="217"/>
      <c r="Q132" s="217"/>
      <c r="R132" s="217"/>
      <c r="S132" s="217"/>
      <c r="T132" s="208"/>
      <c r="U132" s="208"/>
      <c r="V132" s="208"/>
      <c r="W132" s="208"/>
      <c r="X132" s="208"/>
      <c r="Y132" s="208"/>
      <c r="Z132" s="208"/>
      <c r="AA132" s="208"/>
      <c r="AB132" s="208"/>
      <c r="AC132" s="208"/>
      <c r="AD132" s="208"/>
      <c r="AE132" s="208"/>
      <c r="AF132" s="208"/>
      <c r="AG132" s="208"/>
      <c r="AH132" s="208"/>
      <c r="AI132" s="208"/>
      <c r="AJ132" s="208"/>
      <c r="AK132" s="208"/>
      <c r="AL132" s="208"/>
      <c r="AM132" s="208"/>
      <c r="AN132" s="208"/>
      <c r="AO132" s="208"/>
      <c r="AP132" s="208"/>
      <c r="AQ132" s="208"/>
      <c r="AR132" s="208"/>
      <c r="AS132" s="208"/>
      <c r="AT132" s="208"/>
      <c r="AU132" s="208"/>
      <c r="AV132" s="208"/>
      <c r="AW132" s="208"/>
      <c r="AX132" s="208"/>
      <c r="AY132" s="208"/>
      <c r="AZ132" s="208"/>
      <c r="BA132" s="208"/>
      <c r="BB132" s="208"/>
      <c r="BC132" s="208"/>
      <c r="BD132" s="208"/>
      <c r="BE132" s="208"/>
      <c r="BF132" s="208"/>
    </row>
    <row r="133" spans="1:58" s="206" customFormat="1" ht="12.75" customHeight="1" hidden="1">
      <c r="A133" s="209"/>
      <c r="B133" s="214" t="s">
        <v>298</v>
      </c>
      <c r="C133" s="215">
        <f>D13*Árak!C12</f>
        <v>0</v>
      </c>
      <c r="D133" s="215">
        <f>F13*Árak!D12</f>
        <v>0</v>
      </c>
      <c r="E133" s="215">
        <f>H13*Árak!E12</f>
        <v>0</v>
      </c>
      <c r="F133" s="215">
        <f>J13*Árak!F12</f>
        <v>0</v>
      </c>
      <c r="G133" s="215">
        <f>L13*Árak!G12</f>
        <v>0</v>
      </c>
      <c r="H133" s="215">
        <f>C42*Árak!B41</f>
        <v>0</v>
      </c>
      <c r="I133" s="215"/>
      <c r="J133" s="215" t="e">
        <f>C78*Árak!#REF!</f>
        <v>#REF!</v>
      </c>
      <c r="K133" s="215"/>
      <c r="L133" s="215"/>
      <c r="M133" s="215"/>
      <c r="N133" s="216"/>
      <c r="O133" s="217"/>
      <c r="P133" s="217"/>
      <c r="Q133" s="217"/>
      <c r="R133" s="217"/>
      <c r="S133" s="217"/>
      <c r="T133" s="208"/>
      <c r="U133" s="208"/>
      <c r="V133" s="208"/>
      <c r="W133" s="208"/>
      <c r="X133" s="208"/>
      <c r="Y133" s="208"/>
      <c r="Z133" s="208"/>
      <c r="AA133" s="208"/>
      <c r="AB133" s="208"/>
      <c r="AC133" s="208"/>
      <c r="AD133" s="208"/>
      <c r="AE133" s="208"/>
      <c r="AF133" s="208"/>
      <c r="AG133" s="208"/>
      <c r="AH133" s="208"/>
      <c r="AI133" s="208"/>
      <c r="AJ133" s="208"/>
      <c r="AK133" s="208"/>
      <c r="AL133" s="208"/>
      <c r="AM133" s="208"/>
      <c r="AN133" s="208"/>
      <c r="AO133" s="208"/>
      <c r="AP133" s="208"/>
      <c r="AQ133" s="208"/>
      <c r="AR133" s="208"/>
      <c r="AS133" s="208"/>
      <c r="AT133" s="208"/>
      <c r="AU133" s="208"/>
      <c r="AV133" s="208"/>
      <c r="AW133" s="208"/>
      <c r="AX133" s="208"/>
      <c r="AY133" s="208"/>
      <c r="AZ133" s="208"/>
      <c r="BA133" s="208"/>
      <c r="BB133" s="208"/>
      <c r="BC133" s="208"/>
      <c r="BD133" s="208"/>
      <c r="BE133" s="208"/>
      <c r="BF133" s="208"/>
    </row>
    <row r="134" spans="1:58" s="206" customFormat="1" ht="12.75" customHeight="1" hidden="1">
      <c r="A134" s="209"/>
      <c r="B134" s="214" t="s">
        <v>299</v>
      </c>
      <c r="C134" s="215">
        <f>D14*Árak!C13</f>
        <v>0</v>
      </c>
      <c r="D134" s="215">
        <f>F14*Árak!D13</f>
        <v>0</v>
      </c>
      <c r="E134" s="215">
        <f>H14*Árak!E13</f>
        <v>0</v>
      </c>
      <c r="F134" s="215">
        <f>J14*Árak!F13</f>
        <v>0</v>
      </c>
      <c r="G134" s="215">
        <f>L14*Árak!G13</f>
        <v>0</v>
      </c>
      <c r="H134" s="215">
        <f>C43*Árak!B42</f>
        <v>0</v>
      </c>
      <c r="I134" s="215"/>
      <c r="J134" s="215">
        <f>C79*Árak!B67</f>
        <v>0</v>
      </c>
      <c r="K134" s="215"/>
      <c r="L134" s="215"/>
      <c r="M134" s="215"/>
      <c r="N134" s="216"/>
      <c r="O134" s="217"/>
      <c r="P134" s="217"/>
      <c r="Q134" s="217"/>
      <c r="R134" s="217"/>
      <c r="S134" s="217"/>
      <c r="T134" s="208"/>
      <c r="U134" s="208"/>
      <c r="V134" s="208"/>
      <c r="W134" s="208"/>
      <c r="X134" s="208"/>
      <c r="Y134" s="208"/>
      <c r="Z134" s="208"/>
      <c r="AA134" s="208"/>
      <c r="AB134" s="208"/>
      <c r="AC134" s="208"/>
      <c r="AD134" s="208"/>
      <c r="AE134" s="208"/>
      <c r="AF134" s="208"/>
      <c r="AG134" s="208"/>
      <c r="AH134" s="208"/>
      <c r="AI134" s="208"/>
      <c r="AJ134" s="208"/>
      <c r="AK134" s="208"/>
      <c r="AL134" s="208"/>
      <c r="AM134" s="208"/>
      <c r="AN134" s="208"/>
      <c r="AO134" s="208"/>
      <c r="AP134" s="208"/>
      <c r="AQ134" s="208"/>
      <c r="AR134" s="208"/>
      <c r="AS134" s="208"/>
      <c r="AT134" s="208"/>
      <c r="AU134" s="208"/>
      <c r="AV134" s="208"/>
      <c r="AW134" s="208"/>
      <c r="AX134" s="208"/>
      <c r="AY134" s="208"/>
      <c r="AZ134" s="208"/>
      <c r="BA134" s="208"/>
      <c r="BB134" s="208"/>
      <c r="BC134" s="208"/>
      <c r="BD134" s="208"/>
      <c r="BE134" s="208"/>
      <c r="BF134" s="208"/>
    </row>
    <row r="135" spans="1:58" s="206" customFormat="1" ht="12.75" customHeight="1" hidden="1">
      <c r="A135" s="209"/>
      <c r="B135" s="214" t="s">
        <v>64</v>
      </c>
      <c r="C135" s="215">
        <f>D15*Árak!C14</f>
        <v>0</v>
      </c>
      <c r="D135" s="215">
        <f>F15*Árak!D14</f>
        <v>0</v>
      </c>
      <c r="E135" s="215">
        <f>H15*Árak!E14</f>
        <v>0</v>
      </c>
      <c r="F135" s="215">
        <f>J15*Árak!F14</f>
        <v>0</v>
      </c>
      <c r="G135" s="215">
        <f>L15*Árak!G14</f>
        <v>0</v>
      </c>
      <c r="H135" s="215">
        <f>C44*Árak!B43</f>
        <v>0</v>
      </c>
      <c r="I135" s="215"/>
      <c r="J135" s="215">
        <f>C80*Árak!B68</f>
        <v>0</v>
      </c>
      <c r="K135" s="215"/>
      <c r="L135" s="215"/>
      <c r="M135" s="215"/>
      <c r="N135" s="216"/>
      <c r="O135" s="217"/>
      <c r="P135" s="217"/>
      <c r="Q135" s="217"/>
      <c r="R135" s="217"/>
      <c r="S135" s="217"/>
      <c r="T135" s="208"/>
      <c r="U135" s="208"/>
      <c r="V135" s="208"/>
      <c r="W135" s="208"/>
      <c r="X135" s="208"/>
      <c r="Y135" s="208"/>
      <c r="Z135" s="208"/>
      <c r="AA135" s="208"/>
      <c r="AB135" s="208"/>
      <c r="AC135" s="208"/>
      <c r="AD135" s="208"/>
      <c r="AE135" s="208"/>
      <c r="AF135" s="208"/>
      <c r="AG135" s="208"/>
      <c r="AH135" s="208"/>
      <c r="AI135" s="208"/>
      <c r="AJ135" s="208"/>
      <c r="AK135" s="208"/>
      <c r="AL135" s="208"/>
      <c r="AM135" s="208"/>
      <c r="AN135" s="208"/>
      <c r="AO135" s="208"/>
      <c r="AP135" s="208"/>
      <c r="AQ135" s="208"/>
      <c r="AR135" s="208"/>
      <c r="AS135" s="208"/>
      <c r="AT135" s="208"/>
      <c r="AU135" s="208"/>
      <c r="AV135" s="208"/>
      <c r="AW135" s="208"/>
      <c r="AX135" s="208"/>
      <c r="AY135" s="208"/>
      <c r="AZ135" s="208"/>
      <c r="BA135" s="208"/>
      <c r="BB135" s="208"/>
      <c r="BC135" s="208"/>
      <c r="BD135" s="208"/>
      <c r="BE135" s="208"/>
      <c r="BF135" s="208"/>
    </row>
    <row r="136" spans="1:58" s="206" customFormat="1" ht="12.75" customHeight="1" hidden="1">
      <c r="A136" s="209"/>
      <c r="B136" s="214" t="s">
        <v>69</v>
      </c>
      <c r="C136" s="215">
        <f>D16*Árak!C15</f>
        <v>0</v>
      </c>
      <c r="D136" s="215">
        <f>F16*Árak!D15</f>
        <v>0</v>
      </c>
      <c r="E136" s="215">
        <f>H16*Árak!E15</f>
        <v>0</v>
      </c>
      <c r="F136" s="215">
        <f>J16*Árak!F15</f>
        <v>0</v>
      </c>
      <c r="G136" s="215">
        <f>L16*Árak!G15</f>
        <v>0</v>
      </c>
      <c r="H136" s="215">
        <f>C45*Árak!B44</f>
        <v>0</v>
      </c>
      <c r="I136" s="215"/>
      <c r="J136" s="215">
        <f>C81*Árak!B69</f>
        <v>0</v>
      </c>
      <c r="K136" s="215"/>
      <c r="L136" s="215"/>
      <c r="M136" s="215"/>
      <c r="N136" s="216"/>
      <c r="O136" s="217"/>
      <c r="P136" s="217"/>
      <c r="Q136" s="217"/>
      <c r="R136" s="217"/>
      <c r="S136" s="217"/>
      <c r="T136" s="208"/>
      <c r="U136" s="208"/>
      <c r="V136" s="208"/>
      <c r="W136" s="208"/>
      <c r="X136" s="208"/>
      <c r="Y136" s="208"/>
      <c r="Z136" s="208"/>
      <c r="AA136" s="208"/>
      <c r="AB136" s="208"/>
      <c r="AC136" s="208"/>
      <c r="AD136" s="208"/>
      <c r="AE136" s="208"/>
      <c r="AF136" s="208"/>
      <c r="AG136" s="208"/>
      <c r="AH136" s="208"/>
      <c r="AI136" s="208"/>
      <c r="AJ136" s="208"/>
      <c r="AK136" s="208"/>
      <c r="AL136" s="208"/>
      <c r="AM136" s="208"/>
      <c r="AN136" s="208"/>
      <c r="AO136" s="208"/>
      <c r="AP136" s="208"/>
      <c r="AQ136" s="208"/>
      <c r="AR136" s="208"/>
      <c r="AS136" s="208"/>
      <c r="AT136" s="208"/>
      <c r="AU136" s="208"/>
      <c r="AV136" s="208"/>
      <c r="AW136" s="208"/>
      <c r="AX136" s="208"/>
      <c r="AY136" s="208"/>
      <c r="AZ136" s="208"/>
      <c r="BA136" s="208"/>
      <c r="BB136" s="208"/>
      <c r="BC136" s="208"/>
      <c r="BD136" s="208"/>
      <c r="BE136" s="208"/>
      <c r="BF136" s="208"/>
    </row>
    <row r="137" spans="1:58" s="206" customFormat="1" ht="12.75" customHeight="1" hidden="1">
      <c r="A137" s="209"/>
      <c r="B137" s="214" t="s">
        <v>74</v>
      </c>
      <c r="C137" s="215">
        <f>D17*Árak!C16</f>
        <v>0</v>
      </c>
      <c r="D137" s="215">
        <f>F17*Árak!D16</f>
        <v>0</v>
      </c>
      <c r="E137" s="215">
        <f>H17*Árak!E16</f>
        <v>0</v>
      </c>
      <c r="F137" s="215">
        <f>J17*Árak!F16</f>
        <v>0</v>
      </c>
      <c r="G137" s="215">
        <f>L17*Árak!G16</f>
        <v>0</v>
      </c>
      <c r="H137" s="215">
        <f>C48*Árak!B47</f>
        <v>0</v>
      </c>
      <c r="I137" s="215"/>
      <c r="J137" s="215">
        <f>C82*Árak!B70</f>
        <v>0</v>
      </c>
      <c r="K137" s="215"/>
      <c r="L137" s="215"/>
      <c r="M137" s="215"/>
      <c r="N137" s="216"/>
      <c r="O137" s="217"/>
      <c r="P137" s="217"/>
      <c r="Q137" s="217"/>
      <c r="R137" s="217"/>
      <c r="S137" s="217"/>
      <c r="T137" s="208"/>
      <c r="U137" s="208"/>
      <c r="V137" s="208"/>
      <c r="W137" s="208"/>
      <c r="X137" s="208"/>
      <c r="Y137" s="208"/>
      <c r="Z137" s="208"/>
      <c r="AA137" s="208"/>
      <c r="AB137" s="208"/>
      <c r="AC137" s="208"/>
      <c r="AD137" s="208"/>
      <c r="AE137" s="208"/>
      <c r="AF137" s="208"/>
      <c r="AG137" s="208"/>
      <c r="AH137" s="208"/>
      <c r="AI137" s="208"/>
      <c r="AJ137" s="208"/>
      <c r="AK137" s="208"/>
      <c r="AL137" s="208"/>
      <c r="AM137" s="208"/>
      <c r="AN137" s="208"/>
      <c r="AO137" s="208"/>
      <c r="AP137" s="208"/>
      <c r="AQ137" s="208"/>
      <c r="AR137" s="208"/>
      <c r="AS137" s="208"/>
      <c r="AT137" s="208"/>
      <c r="AU137" s="208"/>
      <c r="AV137" s="208"/>
      <c r="AW137" s="208"/>
      <c r="AX137" s="208"/>
      <c r="AY137" s="208"/>
      <c r="AZ137" s="208"/>
      <c r="BA137" s="208"/>
      <c r="BB137" s="208"/>
      <c r="BC137" s="208"/>
      <c r="BD137" s="208"/>
      <c r="BE137" s="208"/>
      <c r="BF137" s="208"/>
    </row>
    <row r="138" spans="1:58" s="206" customFormat="1" ht="12.75" customHeight="1" hidden="1">
      <c r="A138" s="209"/>
      <c r="B138" s="214" t="s">
        <v>79</v>
      </c>
      <c r="C138" s="215">
        <f>D18*Árak!C17</f>
        <v>0</v>
      </c>
      <c r="D138" s="215">
        <f>F18*Árak!D17</f>
        <v>0</v>
      </c>
      <c r="E138" s="215">
        <f>H18*Árak!E17</f>
        <v>0</v>
      </c>
      <c r="F138" s="215">
        <f>J18*Árak!F17</f>
        <v>0</v>
      </c>
      <c r="G138" s="215">
        <f>L18*Árak!G17</f>
        <v>0</v>
      </c>
      <c r="H138" s="215">
        <f>C50*Árak!B48</f>
        <v>0</v>
      </c>
      <c r="I138" s="215"/>
      <c r="J138" s="215">
        <f>C83*Árak!B71</f>
        <v>0</v>
      </c>
      <c r="K138" s="215"/>
      <c r="L138" s="215"/>
      <c r="M138" s="215"/>
      <c r="N138" s="216"/>
      <c r="O138" s="217"/>
      <c r="P138" s="217"/>
      <c r="Q138" s="217"/>
      <c r="R138" s="217"/>
      <c r="S138" s="217"/>
      <c r="T138" s="208"/>
      <c r="U138" s="208"/>
      <c r="V138" s="208"/>
      <c r="W138" s="208"/>
      <c r="X138" s="208"/>
      <c r="Y138" s="208"/>
      <c r="Z138" s="208"/>
      <c r="AA138" s="208"/>
      <c r="AB138" s="208"/>
      <c r="AC138" s="208"/>
      <c r="AD138" s="208"/>
      <c r="AE138" s="208"/>
      <c r="AF138" s="208"/>
      <c r="AG138" s="208"/>
      <c r="AH138" s="208"/>
      <c r="AI138" s="208"/>
      <c r="AJ138" s="208"/>
      <c r="AK138" s="208"/>
      <c r="AL138" s="208"/>
      <c r="AM138" s="208"/>
      <c r="AN138" s="208"/>
      <c r="AO138" s="208"/>
      <c r="AP138" s="208"/>
      <c r="AQ138" s="208"/>
      <c r="AR138" s="208"/>
      <c r="AS138" s="208"/>
      <c r="AT138" s="208"/>
      <c r="AU138" s="208"/>
      <c r="AV138" s="208"/>
      <c r="AW138" s="208"/>
      <c r="AX138" s="208"/>
      <c r="AY138" s="208"/>
      <c r="AZ138" s="208"/>
      <c r="BA138" s="208"/>
      <c r="BB138" s="208"/>
      <c r="BC138" s="208"/>
      <c r="BD138" s="208"/>
      <c r="BE138" s="208"/>
      <c r="BF138" s="208"/>
    </row>
    <row r="139" spans="1:58" s="206" customFormat="1" ht="12.75" customHeight="1" hidden="1">
      <c r="A139" s="209"/>
      <c r="B139" s="214" t="s">
        <v>84</v>
      </c>
      <c r="C139" s="215">
        <f>D19*Árak!C18</f>
        <v>0</v>
      </c>
      <c r="D139" s="215">
        <f>F19*Árak!D18</f>
        <v>0</v>
      </c>
      <c r="E139" s="215">
        <f>H19*Árak!E18</f>
        <v>0</v>
      </c>
      <c r="F139" s="215">
        <f>J19*Árak!F18</f>
        <v>0</v>
      </c>
      <c r="G139" s="215">
        <f>L19*Árak!G18</f>
        <v>0</v>
      </c>
      <c r="H139" s="215">
        <f>C51*Árak!B49</f>
        <v>0</v>
      </c>
      <c r="I139" s="215"/>
      <c r="J139" s="215">
        <f>C84*Árak!B72</f>
        <v>0</v>
      </c>
      <c r="K139" s="215"/>
      <c r="L139" s="215"/>
      <c r="M139" s="215"/>
      <c r="N139" s="216"/>
      <c r="O139" s="217"/>
      <c r="P139" s="217"/>
      <c r="Q139" s="217"/>
      <c r="R139" s="217"/>
      <c r="S139" s="217"/>
      <c r="T139" s="208"/>
      <c r="U139" s="208"/>
      <c r="V139" s="208"/>
      <c r="W139" s="208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/>
      <c r="AH139" s="208"/>
      <c r="AI139" s="208"/>
      <c r="AJ139" s="208"/>
      <c r="AK139" s="208"/>
      <c r="AL139" s="208"/>
      <c r="AM139" s="208"/>
      <c r="AN139" s="208"/>
      <c r="AO139" s="208"/>
      <c r="AP139" s="208"/>
      <c r="AQ139" s="208"/>
      <c r="AR139" s="208"/>
      <c r="AS139" s="208"/>
      <c r="AT139" s="208"/>
      <c r="AU139" s="208"/>
      <c r="AV139" s="208"/>
      <c r="AW139" s="208"/>
      <c r="AX139" s="208"/>
      <c r="AY139" s="208"/>
      <c r="AZ139" s="208"/>
      <c r="BA139" s="208"/>
      <c r="BB139" s="208"/>
      <c r="BC139" s="208"/>
      <c r="BD139" s="208"/>
      <c r="BE139" s="208"/>
      <c r="BF139" s="208"/>
    </row>
    <row r="140" spans="1:58" s="206" customFormat="1" ht="12.75" customHeight="1" hidden="1">
      <c r="A140" s="209"/>
      <c r="B140" s="214" t="s">
        <v>301</v>
      </c>
      <c r="C140" s="215">
        <f>D20*Árak!C19</f>
        <v>0</v>
      </c>
      <c r="D140" s="215">
        <f>F20*Árak!D19</f>
        <v>0</v>
      </c>
      <c r="E140" s="215">
        <f>H20*Árak!E19</f>
        <v>0</v>
      </c>
      <c r="F140" s="215">
        <f>J20*Árak!F19</f>
        <v>0</v>
      </c>
      <c r="G140" s="215">
        <f>L20*Árak!G19</f>
        <v>0</v>
      </c>
      <c r="H140" s="215">
        <f>C52*Árak!B50</f>
        <v>0</v>
      </c>
      <c r="I140" s="215"/>
      <c r="J140" s="215">
        <f>C85*Árak!B73</f>
        <v>0</v>
      </c>
      <c r="K140" s="215"/>
      <c r="L140" s="215"/>
      <c r="M140" s="215"/>
      <c r="N140" s="216"/>
      <c r="O140" s="217"/>
      <c r="P140" s="217"/>
      <c r="Q140" s="217"/>
      <c r="R140" s="217"/>
      <c r="S140" s="217"/>
      <c r="T140" s="208"/>
      <c r="U140" s="208"/>
      <c r="V140" s="208"/>
      <c r="W140" s="208"/>
      <c r="X140" s="208"/>
      <c r="Y140" s="208"/>
      <c r="Z140" s="208"/>
      <c r="AA140" s="208"/>
      <c r="AB140" s="208"/>
      <c r="AC140" s="208"/>
      <c r="AD140" s="208"/>
      <c r="AE140" s="208"/>
      <c r="AF140" s="208"/>
      <c r="AG140" s="208"/>
      <c r="AH140" s="208"/>
      <c r="AI140" s="208"/>
      <c r="AJ140" s="208"/>
      <c r="AK140" s="208"/>
      <c r="AL140" s="208"/>
      <c r="AM140" s="208"/>
      <c r="AN140" s="208"/>
      <c r="AO140" s="208"/>
      <c r="AP140" s="208"/>
      <c r="AQ140" s="208"/>
      <c r="AR140" s="208"/>
      <c r="AS140" s="208"/>
      <c r="AT140" s="208"/>
      <c r="AU140" s="208"/>
      <c r="AV140" s="208"/>
      <c r="AW140" s="208"/>
      <c r="AX140" s="208"/>
      <c r="AY140" s="208"/>
      <c r="AZ140" s="208"/>
      <c r="BA140" s="208"/>
      <c r="BB140" s="208"/>
      <c r="BC140" s="208"/>
      <c r="BD140" s="208"/>
      <c r="BE140" s="208"/>
      <c r="BF140" s="208"/>
    </row>
    <row r="141" spans="1:58" s="206" customFormat="1" ht="12.75" customHeight="1" hidden="1">
      <c r="A141" s="209"/>
      <c r="B141" s="214" t="s">
        <v>302</v>
      </c>
      <c r="C141" s="215">
        <f>D21*Árak!C20</f>
        <v>0</v>
      </c>
      <c r="D141" s="215">
        <f>F21*Árak!D20</f>
        <v>0</v>
      </c>
      <c r="E141" s="215">
        <f>H21*Árak!E20</f>
        <v>0</v>
      </c>
      <c r="F141" s="215">
        <f>J21*Árak!F20</f>
        <v>0</v>
      </c>
      <c r="G141" s="215">
        <f>L21*Árak!G20</f>
        <v>0</v>
      </c>
      <c r="H141" s="215">
        <f>C53*Árak!B51</f>
        <v>0</v>
      </c>
      <c r="I141" s="215"/>
      <c r="J141" s="215">
        <f>C86*Árak!B74</f>
        <v>0</v>
      </c>
      <c r="K141" s="215"/>
      <c r="L141" s="215"/>
      <c r="M141" s="215"/>
      <c r="N141" s="216"/>
      <c r="O141" s="217"/>
      <c r="P141" s="217"/>
      <c r="Q141" s="217"/>
      <c r="R141" s="217"/>
      <c r="S141" s="217"/>
      <c r="T141" s="208"/>
      <c r="U141" s="208"/>
      <c r="V141" s="208"/>
      <c r="W141" s="208"/>
      <c r="X141" s="208"/>
      <c r="Y141" s="208"/>
      <c r="Z141" s="208"/>
      <c r="AA141" s="208"/>
      <c r="AB141" s="208"/>
      <c r="AC141" s="208"/>
      <c r="AD141" s="208"/>
      <c r="AE141" s="208"/>
      <c r="AF141" s="208"/>
      <c r="AG141" s="208"/>
      <c r="AH141" s="208"/>
      <c r="AI141" s="208"/>
      <c r="AJ141" s="208"/>
      <c r="AK141" s="208"/>
      <c r="AL141" s="208"/>
      <c r="AM141" s="208"/>
      <c r="AN141" s="208"/>
      <c r="AO141" s="208"/>
      <c r="AP141" s="208"/>
      <c r="AQ141" s="208"/>
      <c r="AR141" s="208"/>
      <c r="AS141" s="208"/>
      <c r="AT141" s="208"/>
      <c r="AU141" s="208"/>
      <c r="AV141" s="208"/>
      <c r="AW141" s="208"/>
      <c r="AX141" s="208"/>
      <c r="AY141" s="208"/>
      <c r="AZ141" s="208"/>
      <c r="BA141" s="208"/>
      <c r="BB141" s="208"/>
      <c r="BC141" s="208"/>
      <c r="BD141" s="208"/>
      <c r="BE141" s="208"/>
      <c r="BF141" s="208"/>
    </row>
    <row r="142" spans="1:58" s="206" customFormat="1" ht="12.75" customHeight="1" hidden="1">
      <c r="A142" s="209"/>
      <c r="B142" s="214" t="s">
        <v>303</v>
      </c>
      <c r="C142" s="215">
        <f>D22*Árak!C21</f>
        <v>0</v>
      </c>
      <c r="D142" s="215">
        <f>F22*Árak!D21</f>
        <v>0</v>
      </c>
      <c r="E142" s="215">
        <f>H22*Árak!E21</f>
        <v>0</v>
      </c>
      <c r="F142" s="215">
        <f>J22*Árak!F21</f>
        <v>0</v>
      </c>
      <c r="G142" s="215">
        <f>L22*Árak!G21</f>
        <v>0</v>
      </c>
      <c r="H142" s="215">
        <f>C54*Árak!B52</f>
        <v>0</v>
      </c>
      <c r="I142" s="215"/>
      <c r="J142" s="215">
        <f>C87*Árak!B75</f>
        <v>0</v>
      </c>
      <c r="K142" s="215"/>
      <c r="L142" s="215"/>
      <c r="M142" s="215"/>
      <c r="N142" s="216"/>
      <c r="O142" s="217"/>
      <c r="P142" s="217"/>
      <c r="Q142" s="217"/>
      <c r="R142" s="217"/>
      <c r="S142" s="217"/>
      <c r="T142" s="208"/>
      <c r="U142" s="208"/>
      <c r="V142" s="208"/>
      <c r="W142" s="208"/>
      <c r="X142" s="208"/>
      <c r="Y142" s="208"/>
      <c r="Z142" s="208"/>
      <c r="AA142" s="208"/>
      <c r="AB142" s="208"/>
      <c r="AC142" s="208"/>
      <c r="AD142" s="208"/>
      <c r="AE142" s="208"/>
      <c r="AF142" s="208"/>
      <c r="AG142" s="208"/>
      <c r="AH142" s="208"/>
      <c r="AI142" s="208"/>
      <c r="AJ142" s="208"/>
      <c r="AK142" s="208"/>
      <c r="AL142" s="208"/>
      <c r="AM142" s="208"/>
      <c r="AN142" s="208"/>
      <c r="AO142" s="208"/>
      <c r="AP142" s="208"/>
      <c r="AQ142" s="208"/>
      <c r="AR142" s="208"/>
      <c r="AS142" s="208"/>
      <c r="AT142" s="208"/>
      <c r="AU142" s="208"/>
      <c r="AV142" s="208"/>
      <c r="AW142" s="208"/>
      <c r="AX142" s="208"/>
      <c r="AY142" s="208"/>
      <c r="AZ142" s="208"/>
      <c r="BA142" s="208"/>
      <c r="BB142" s="208"/>
      <c r="BC142" s="208"/>
      <c r="BD142" s="208"/>
      <c r="BE142" s="208"/>
      <c r="BF142" s="208"/>
    </row>
    <row r="143" spans="1:58" s="206" customFormat="1" ht="12.75" customHeight="1" hidden="1">
      <c r="A143" s="209"/>
      <c r="B143" s="214" t="s">
        <v>304</v>
      </c>
      <c r="C143" s="215">
        <f>D23*Árak!C22</f>
        <v>0</v>
      </c>
      <c r="D143" s="215">
        <f>F23*Árak!D22</f>
        <v>0</v>
      </c>
      <c r="E143" s="215">
        <f>H23*Árak!E22</f>
        <v>0</v>
      </c>
      <c r="F143" s="215">
        <f>J23*Árak!F22</f>
        <v>0</v>
      </c>
      <c r="G143" s="215">
        <f>L23*Árak!G22</f>
        <v>0</v>
      </c>
      <c r="H143" s="215">
        <f>C55*Árak!B53</f>
        <v>0</v>
      </c>
      <c r="I143" s="215"/>
      <c r="J143" s="215">
        <f>C88*Árak!B76</f>
        <v>0</v>
      </c>
      <c r="K143" s="215"/>
      <c r="L143" s="215"/>
      <c r="M143" s="215"/>
      <c r="N143" s="216"/>
      <c r="O143" s="217"/>
      <c r="P143" s="217"/>
      <c r="Q143" s="217"/>
      <c r="R143" s="217"/>
      <c r="S143" s="217"/>
      <c r="T143" s="208"/>
      <c r="U143" s="208"/>
      <c r="V143" s="208"/>
      <c r="W143" s="208"/>
      <c r="X143" s="208"/>
      <c r="Y143" s="208"/>
      <c r="Z143" s="208"/>
      <c r="AA143" s="208"/>
      <c r="AB143" s="208"/>
      <c r="AC143" s="208"/>
      <c r="AD143" s="208"/>
      <c r="AE143" s="208"/>
      <c r="AF143" s="208"/>
      <c r="AG143" s="208"/>
      <c r="AH143" s="208"/>
      <c r="AI143" s="208"/>
      <c r="AJ143" s="208"/>
      <c r="AK143" s="208"/>
      <c r="AL143" s="208"/>
      <c r="AM143" s="208"/>
      <c r="AN143" s="208"/>
      <c r="AO143" s="208"/>
      <c r="AP143" s="208"/>
      <c r="AQ143" s="208"/>
      <c r="AR143" s="208"/>
      <c r="AS143" s="208"/>
      <c r="AT143" s="208"/>
      <c r="AU143" s="208"/>
      <c r="AV143" s="208"/>
      <c r="AW143" s="208"/>
      <c r="AX143" s="208"/>
      <c r="AY143" s="208"/>
      <c r="AZ143" s="208"/>
      <c r="BA143" s="208"/>
      <c r="BB143" s="208"/>
      <c r="BC143" s="208"/>
      <c r="BD143" s="208"/>
      <c r="BE143" s="208"/>
      <c r="BF143" s="208"/>
    </row>
    <row r="144" spans="1:58" s="206" customFormat="1" ht="12.75" customHeight="1" hidden="1">
      <c r="A144" s="209"/>
      <c r="B144" s="214" t="s">
        <v>305</v>
      </c>
      <c r="C144" s="215">
        <f>D24*Árak!C23</f>
        <v>0</v>
      </c>
      <c r="D144" s="215">
        <f>F24*Árak!D23</f>
        <v>0</v>
      </c>
      <c r="E144" s="215">
        <f>H24*Árak!E23</f>
        <v>0</v>
      </c>
      <c r="F144" s="215">
        <f>J24*Árak!F23</f>
        <v>0</v>
      </c>
      <c r="G144" s="215">
        <f>L24*Árak!G23</f>
        <v>0</v>
      </c>
      <c r="H144" s="215">
        <f>C56*Árak!B54</f>
        <v>0</v>
      </c>
      <c r="I144" s="215"/>
      <c r="J144" s="215">
        <f>C89*Árak!B77</f>
        <v>0</v>
      </c>
      <c r="K144" s="215"/>
      <c r="L144" s="215"/>
      <c r="M144" s="215"/>
      <c r="N144" s="216"/>
      <c r="O144" s="217"/>
      <c r="P144" s="217"/>
      <c r="Q144" s="217"/>
      <c r="R144" s="217"/>
      <c r="S144" s="217"/>
      <c r="T144" s="208"/>
      <c r="U144" s="208"/>
      <c r="V144" s="208"/>
      <c r="W144" s="208"/>
      <c r="X144" s="208"/>
      <c r="Y144" s="208"/>
      <c r="Z144" s="208"/>
      <c r="AA144" s="208"/>
      <c r="AB144" s="208"/>
      <c r="AC144" s="208"/>
      <c r="AD144" s="208"/>
      <c r="AE144" s="208"/>
      <c r="AF144" s="208"/>
      <c r="AG144" s="208"/>
      <c r="AH144" s="208"/>
      <c r="AI144" s="208"/>
      <c r="AJ144" s="208"/>
      <c r="AK144" s="208"/>
      <c r="AL144" s="208"/>
      <c r="AM144" s="208"/>
      <c r="AN144" s="208"/>
      <c r="AO144" s="208"/>
      <c r="AP144" s="208"/>
      <c r="AQ144" s="208"/>
      <c r="AR144" s="208"/>
      <c r="AS144" s="208"/>
      <c r="AT144" s="208"/>
      <c r="AU144" s="208"/>
      <c r="AV144" s="208"/>
      <c r="AW144" s="208"/>
      <c r="AX144" s="208"/>
      <c r="AY144" s="208"/>
      <c r="AZ144" s="208"/>
      <c r="BA144" s="208"/>
      <c r="BB144" s="208"/>
      <c r="BC144" s="208"/>
      <c r="BD144" s="208"/>
      <c r="BE144" s="208"/>
      <c r="BF144" s="208"/>
    </row>
    <row r="145" spans="1:58" s="206" customFormat="1" ht="12.75" customHeight="1" hidden="1">
      <c r="A145" s="209"/>
      <c r="B145" s="214" t="s">
        <v>306</v>
      </c>
      <c r="C145" s="215">
        <f>D25*Árak!C24</f>
        <v>0</v>
      </c>
      <c r="D145" s="215">
        <f>F25*Árak!D24</f>
        <v>0</v>
      </c>
      <c r="E145" s="215">
        <f>H25*Árak!E24</f>
        <v>0</v>
      </c>
      <c r="F145" s="215">
        <f>J25*Árak!F24</f>
        <v>0</v>
      </c>
      <c r="G145" s="215">
        <f>L25*Árak!G24</f>
        <v>0</v>
      </c>
      <c r="H145" s="215">
        <f>C57*Árak!B55</f>
        <v>0</v>
      </c>
      <c r="I145" s="215"/>
      <c r="J145" s="215">
        <f>C90*Árak!B78</f>
        <v>0</v>
      </c>
      <c r="K145" s="215"/>
      <c r="L145" s="215"/>
      <c r="M145" s="215"/>
      <c r="N145" s="216"/>
      <c r="O145" s="217"/>
      <c r="P145" s="217"/>
      <c r="Q145" s="217"/>
      <c r="R145" s="217"/>
      <c r="S145" s="217"/>
      <c r="T145" s="208"/>
      <c r="U145" s="208"/>
      <c r="V145" s="208"/>
      <c r="W145" s="208"/>
      <c r="X145" s="208"/>
      <c r="Y145" s="208"/>
      <c r="Z145" s="208"/>
      <c r="AA145" s="208"/>
      <c r="AB145" s="208"/>
      <c r="AC145" s="208"/>
      <c r="AD145" s="208"/>
      <c r="AE145" s="208"/>
      <c r="AF145" s="208"/>
      <c r="AG145" s="208"/>
      <c r="AH145" s="208"/>
      <c r="AI145" s="208"/>
      <c r="AJ145" s="208"/>
      <c r="AK145" s="208"/>
      <c r="AL145" s="208"/>
      <c r="AM145" s="208"/>
      <c r="AN145" s="208"/>
      <c r="AO145" s="208"/>
      <c r="AP145" s="208"/>
      <c r="AQ145" s="208"/>
      <c r="AR145" s="208"/>
      <c r="AS145" s="208"/>
      <c r="AT145" s="208"/>
      <c r="AU145" s="208"/>
      <c r="AV145" s="208"/>
      <c r="AW145" s="208"/>
      <c r="AX145" s="208"/>
      <c r="AY145" s="208"/>
      <c r="AZ145" s="208"/>
      <c r="BA145" s="208"/>
      <c r="BB145" s="208"/>
      <c r="BC145" s="208"/>
      <c r="BD145" s="208"/>
      <c r="BE145" s="208"/>
      <c r="BF145" s="208"/>
    </row>
    <row r="146" spans="1:58" s="218" customFormat="1" ht="12.75" customHeight="1" hidden="1">
      <c r="A146" s="209"/>
      <c r="B146" s="214" t="s">
        <v>115</v>
      </c>
      <c r="C146" s="215">
        <f>D26*Árak!C25</f>
        <v>0</v>
      </c>
      <c r="D146" s="215">
        <f>F26*Árak!D25</f>
        <v>0</v>
      </c>
      <c r="E146" s="215">
        <f>H26*Árak!E25</f>
        <v>0</v>
      </c>
      <c r="F146" s="215">
        <f>J26*Árak!F25</f>
        <v>0</v>
      </c>
      <c r="G146" s="215">
        <f>L26*Árak!G25</f>
        <v>0</v>
      </c>
      <c r="H146" s="215">
        <f>C58*Árak!B56</f>
        <v>0</v>
      </c>
      <c r="I146" s="215"/>
      <c r="J146" s="215">
        <f>C91*Árak!B79</f>
        <v>0</v>
      </c>
      <c r="K146" s="215"/>
      <c r="L146" s="215"/>
      <c r="M146" s="215"/>
      <c r="N146" s="216"/>
      <c r="O146" s="217"/>
      <c r="P146" s="217"/>
      <c r="Q146" s="217"/>
      <c r="R146" s="217"/>
      <c r="S146" s="217"/>
      <c r="T146" s="208"/>
      <c r="U146" s="208"/>
      <c r="V146" s="208"/>
      <c r="W146" s="208"/>
      <c r="X146" s="208"/>
      <c r="Y146" s="208"/>
      <c r="Z146" s="208"/>
      <c r="AA146" s="208"/>
      <c r="AB146" s="208"/>
      <c r="AC146" s="208"/>
      <c r="AD146" s="208"/>
      <c r="AE146" s="208"/>
      <c r="AF146" s="208"/>
      <c r="AG146" s="208"/>
      <c r="AH146" s="208"/>
      <c r="AI146" s="208"/>
      <c r="AJ146" s="208"/>
      <c r="AK146" s="208"/>
      <c r="AL146" s="208"/>
      <c r="AM146" s="208"/>
      <c r="AN146" s="208"/>
      <c r="AO146" s="208"/>
      <c r="AP146" s="208"/>
      <c r="AQ146" s="208"/>
      <c r="AR146" s="208"/>
      <c r="AS146" s="208"/>
      <c r="AT146" s="208"/>
      <c r="AU146" s="208"/>
      <c r="AV146" s="208"/>
      <c r="AW146" s="208"/>
      <c r="AX146" s="208"/>
      <c r="AY146" s="208"/>
      <c r="AZ146" s="208"/>
      <c r="BA146" s="208"/>
      <c r="BB146" s="208"/>
      <c r="BC146" s="208"/>
      <c r="BD146" s="208"/>
      <c r="BE146" s="208"/>
      <c r="BF146" s="208"/>
    </row>
    <row r="147" spans="1:58" s="218" customFormat="1" ht="15" hidden="1">
      <c r="A147" s="209"/>
      <c r="B147" s="214" t="s">
        <v>307</v>
      </c>
      <c r="C147" s="215">
        <f>D27*Árak!C26</f>
        <v>0</v>
      </c>
      <c r="D147" s="215">
        <f>F27*Árak!D26</f>
        <v>0</v>
      </c>
      <c r="E147" s="215">
        <f>H27*Árak!E26</f>
        <v>0</v>
      </c>
      <c r="F147" s="215">
        <f>J27*Árak!F26</f>
        <v>0</v>
      </c>
      <c r="G147" s="215">
        <f>L27*Árak!G26</f>
        <v>0</v>
      </c>
      <c r="H147" s="215">
        <f>C59*Árak!B57</f>
        <v>0</v>
      </c>
      <c r="I147" s="215"/>
      <c r="J147" s="215">
        <f>C92*Árak!B80</f>
        <v>0</v>
      </c>
      <c r="K147" s="215"/>
      <c r="L147" s="215"/>
      <c r="M147" s="215"/>
      <c r="N147" s="216"/>
      <c r="O147" s="217"/>
      <c r="P147" s="217"/>
      <c r="Q147" s="217"/>
      <c r="R147" s="217"/>
      <c r="S147" s="217"/>
      <c r="T147" s="208"/>
      <c r="U147" s="208"/>
      <c r="V147" s="208"/>
      <c r="W147" s="208"/>
      <c r="X147" s="208"/>
      <c r="Y147" s="208"/>
      <c r="Z147" s="208"/>
      <c r="AA147" s="208"/>
      <c r="AB147" s="208"/>
      <c r="AC147" s="208"/>
      <c r="AD147" s="208"/>
      <c r="AE147" s="208"/>
      <c r="AF147" s="208"/>
      <c r="AG147" s="208"/>
      <c r="AH147" s="208"/>
      <c r="AI147" s="208"/>
      <c r="AJ147" s="208"/>
      <c r="AK147" s="208"/>
      <c r="AL147" s="208"/>
      <c r="AM147" s="208"/>
      <c r="AN147" s="208"/>
      <c r="AO147" s="208"/>
      <c r="AP147" s="208"/>
      <c r="AQ147" s="208"/>
      <c r="AR147" s="208"/>
      <c r="AS147" s="208"/>
      <c r="AT147" s="208"/>
      <c r="AU147" s="208"/>
      <c r="AV147" s="208"/>
      <c r="AW147" s="208"/>
      <c r="AX147" s="208"/>
      <c r="AY147" s="208"/>
      <c r="AZ147" s="208"/>
      <c r="BA147" s="208"/>
      <c r="BB147" s="208"/>
      <c r="BC147" s="208"/>
      <c r="BD147" s="208"/>
      <c r="BE147" s="208"/>
      <c r="BF147" s="208"/>
    </row>
    <row r="148" spans="1:58" s="218" customFormat="1" ht="15" hidden="1">
      <c r="A148" s="209"/>
      <c r="B148" s="214" t="s">
        <v>309</v>
      </c>
      <c r="C148" s="215">
        <f>D28*Árak!C27</f>
        <v>0</v>
      </c>
      <c r="D148" s="215">
        <f>F28*Árak!D27</f>
        <v>0</v>
      </c>
      <c r="E148" s="215">
        <f>H28*Árak!E27</f>
        <v>0</v>
      </c>
      <c r="F148" s="215">
        <f>J28*Árak!F27</f>
        <v>0</v>
      </c>
      <c r="G148" s="215">
        <f>L28*Árak!G27</f>
        <v>0</v>
      </c>
      <c r="H148" s="215">
        <f>C61*Árak!B58</f>
        <v>0</v>
      </c>
      <c r="I148" s="215"/>
      <c r="J148" s="215">
        <f>C93*Árak!B81</f>
        <v>0</v>
      </c>
      <c r="K148" s="215"/>
      <c r="L148" s="215"/>
      <c r="M148" s="215"/>
      <c r="N148" s="216"/>
      <c r="O148" s="217"/>
      <c r="P148" s="217"/>
      <c r="Q148" s="217"/>
      <c r="R148" s="217"/>
      <c r="S148" s="217"/>
      <c r="T148" s="208"/>
      <c r="U148" s="208"/>
      <c r="V148" s="208"/>
      <c r="W148" s="208"/>
      <c r="X148" s="208"/>
      <c r="Y148" s="208"/>
      <c r="Z148" s="208"/>
      <c r="AA148" s="208"/>
      <c r="AB148" s="208"/>
      <c r="AC148" s="208"/>
      <c r="AD148" s="208"/>
      <c r="AE148" s="208"/>
      <c r="AF148" s="208"/>
      <c r="AG148" s="208"/>
      <c r="AH148" s="208"/>
      <c r="AI148" s="208"/>
      <c r="AJ148" s="208"/>
      <c r="AK148" s="208"/>
      <c r="AL148" s="208"/>
      <c r="AM148" s="208"/>
      <c r="AN148" s="208"/>
      <c r="AO148" s="208"/>
      <c r="AP148" s="208"/>
      <c r="AQ148" s="208"/>
      <c r="AR148" s="208"/>
      <c r="AS148" s="208"/>
      <c r="AT148" s="208"/>
      <c r="AU148" s="208"/>
      <c r="AV148" s="208"/>
      <c r="AW148" s="208"/>
      <c r="AX148" s="208"/>
      <c r="AY148" s="208"/>
      <c r="AZ148" s="208"/>
      <c r="BA148" s="208"/>
      <c r="BB148" s="208"/>
      <c r="BC148" s="208"/>
      <c r="BD148" s="208"/>
      <c r="BE148" s="208"/>
      <c r="BF148" s="208"/>
    </row>
    <row r="149" spans="1:58" ht="15" hidden="1">
      <c r="A149" s="209"/>
      <c r="B149" s="214" t="s">
        <v>129</v>
      </c>
      <c r="C149" s="215">
        <f>D29*Árak!C28</f>
        <v>0</v>
      </c>
      <c r="D149" s="215">
        <f>F29*Árak!D28</f>
        <v>0</v>
      </c>
      <c r="E149" s="215">
        <f>H29*Árak!E28</f>
        <v>0</v>
      </c>
      <c r="F149" s="215">
        <f>J29*Árak!F28</f>
        <v>0</v>
      </c>
      <c r="G149" s="215">
        <f>L29*Árak!G28</f>
        <v>0</v>
      </c>
      <c r="H149" s="215">
        <f>C62*Árak!B60</f>
        <v>0</v>
      </c>
      <c r="I149" s="217"/>
      <c r="J149" s="215">
        <f>C94*Árak!B82</f>
        <v>0</v>
      </c>
      <c r="K149" s="217"/>
      <c r="L149" s="217"/>
      <c r="M149" s="217"/>
      <c r="N149" s="216"/>
      <c r="O149" s="217"/>
      <c r="P149" s="217"/>
      <c r="Q149" s="217"/>
      <c r="R149" s="217"/>
      <c r="S149" s="217"/>
      <c r="T149" s="208"/>
      <c r="U149" s="208"/>
      <c r="V149" s="208"/>
      <c r="W149" s="208"/>
      <c r="X149" s="208"/>
      <c r="Y149" s="208"/>
      <c r="Z149" s="208"/>
      <c r="AA149" s="208"/>
      <c r="AB149" s="208"/>
      <c r="AC149" s="208"/>
      <c r="AD149" s="208"/>
      <c r="AE149" s="208"/>
      <c r="AF149" s="208"/>
      <c r="AG149" s="208"/>
      <c r="AH149" s="208"/>
      <c r="AI149" s="208"/>
      <c r="AJ149" s="208"/>
      <c r="AK149" s="208"/>
      <c r="AL149" s="208"/>
      <c r="AM149" s="208"/>
      <c r="AN149" s="208"/>
      <c r="AO149" s="208"/>
      <c r="AP149" s="208"/>
      <c r="AQ149" s="208"/>
      <c r="AR149" s="208"/>
      <c r="AS149" s="208"/>
      <c r="AT149" s="208"/>
      <c r="AU149" s="208"/>
      <c r="AV149" s="208"/>
      <c r="AW149" s="208"/>
      <c r="AX149" s="208"/>
      <c r="AY149" s="208"/>
      <c r="AZ149" s="208"/>
      <c r="BA149" s="208"/>
      <c r="BB149" s="208"/>
      <c r="BC149" s="208"/>
      <c r="BD149" s="208"/>
      <c r="BE149" s="208"/>
      <c r="BF149" s="208"/>
    </row>
    <row r="150" spans="1:58" ht="15" hidden="1">
      <c r="A150" s="209"/>
      <c r="B150" s="214" t="s">
        <v>349</v>
      </c>
      <c r="C150" s="215">
        <f>D30*Árak!C29</f>
        <v>0</v>
      </c>
      <c r="D150" s="215">
        <f>F30*Árak!D29</f>
        <v>0</v>
      </c>
      <c r="E150" s="215">
        <f>H30*Árak!E29</f>
        <v>0</v>
      </c>
      <c r="F150" s="215">
        <f>J30*Árak!F29</f>
        <v>0</v>
      </c>
      <c r="G150" s="215">
        <f>L30*Árak!G29</f>
        <v>0</v>
      </c>
      <c r="H150" s="215" t="e">
        <f>C76*Árak!#REF!</f>
        <v>#REF!</v>
      </c>
      <c r="I150" s="215"/>
      <c r="J150" s="215">
        <f>C95*Árak!B83</f>
        <v>0</v>
      </c>
      <c r="K150" s="215"/>
      <c r="L150" s="215"/>
      <c r="M150" s="215"/>
      <c r="N150" s="216"/>
      <c r="O150" s="217"/>
      <c r="P150" s="217"/>
      <c r="Q150" s="217"/>
      <c r="R150" s="217"/>
      <c r="S150" s="217"/>
      <c r="T150" s="208"/>
      <c r="U150" s="208"/>
      <c r="V150" s="208"/>
      <c r="W150" s="208"/>
      <c r="X150" s="208"/>
      <c r="Y150" s="208"/>
      <c r="Z150" s="208"/>
      <c r="AA150" s="208"/>
      <c r="AB150" s="208"/>
      <c r="AC150" s="208"/>
      <c r="AD150" s="208"/>
      <c r="AE150" s="208"/>
      <c r="AF150" s="208"/>
      <c r="AG150" s="208"/>
      <c r="AH150" s="208"/>
      <c r="AI150" s="208"/>
      <c r="AJ150" s="208"/>
      <c r="AK150" s="208"/>
      <c r="AL150" s="208"/>
      <c r="AM150" s="208"/>
      <c r="AN150" s="208"/>
      <c r="AO150" s="208"/>
      <c r="AP150" s="208"/>
      <c r="AQ150" s="208"/>
      <c r="AR150" s="208"/>
      <c r="AS150" s="208"/>
      <c r="AT150" s="208"/>
      <c r="AU150" s="208"/>
      <c r="AV150" s="208"/>
      <c r="AW150" s="208"/>
      <c r="AX150" s="208"/>
      <c r="AY150" s="208"/>
      <c r="AZ150" s="208"/>
      <c r="BA150" s="208"/>
      <c r="BB150" s="208"/>
      <c r="BC150" s="208"/>
      <c r="BD150" s="208"/>
      <c r="BE150" s="208"/>
      <c r="BF150" s="208"/>
    </row>
    <row r="151" spans="1:58" ht="15" hidden="1">
      <c r="A151" s="209"/>
      <c r="B151" s="214" t="s">
        <v>138</v>
      </c>
      <c r="C151" s="215">
        <f>D31*Árak!C30</f>
        <v>0</v>
      </c>
      <c r="D151" s="215">
        <f>F31*Árak!D30</f>
        <v>0</v>
      </c>
      <c r="E151" s="215">
        <f>H31*Árak!E30</f>
        <v>0</v>
      </c>
      <c r="F151" s="215">
        <f>J31*Árak!F30</f>
        <v>0</v>
      </c>
      <c r="G151" s="215">
        <f>L31*Árak!G30</f>
        <v>0</v>
      </c>
      <c r="H151" s="215" t="e">
        <f>C77*Árak!#REF!</f>
        <v>#REF!</v>
      </c>
      <c r="I151" s="217"/>
      <c r="J151" s="215">
        <f>C96*Árak!B84</f>
        <v>0</v>
      </c>
      <c r="K151" s="217"/>
      <c r="L151" s="217"/>
      <c r="M151" s="217"/>
      <c r="N151" s="216"/>
      <c r="O151" s="217"/>
      <c r="P151" s="217"/>
      <c r="Q151" s="217"/>
      <c r="R151" s="217"/>
      <c r="S151" s="217"/>
      <c r="T151" s="208"/>
      <c r="U151" s="208"/>
      <c r="V151" s="208"/>
      <c r="W151" s="208"/>
      <c r="X151" s="208"/>
      <c r="Y151" s="208"/>
      <c r="Z151" s="208"/>
      <c r="AA151" s="208"/>
      <c r="AB151" s="208"/>
      <c r="AC151" s="208"/>
      <c r="AD151" s="208"/>
      <c r="AE151" s="208"/>
      <c r="AF151" s="208"/>
      <c r="AG151" s="208"/>
      <c r="AH151" s="208"/>
      <c r="AI151" s="208"/>
      <c r="AJ151" s="208"/>
      <c r="AK151" s="208"/>
      <c r="AL151" s="208"/>
      <c r="AM151" s="208"/>
      <c r="AN151" s="208"/>
      <c r="AO151" s="208"/>
      <c r="AP151" s="208"/>
      <c r="AQ151" s="208"/>
      <c r="AR151" s="208"/>
      <c r="AS151" s="208"/>
      <c r="AT151" s="208"/>
      <c r="AU151" s="208"/>
      <c r="AV151" s="208"/>
      <c r="AW151" s="208"/>
      <c r="AX151" s="208"/>
      <c r="AY151" s="208"/>
      <c r="AZ151" s="208"/>
      <c r="BA151" s="208"/>
      <c r="BB151" s="208"/>
      <c r="BC151" s="208"/>
      <c r="BD151" s="208"/>
      <c r="BE151" s="208"/>
      <c r="BF151" s="208"/>
    </row>
    <row r="152" spans="1:58" ht="15" hidden="1">
      <c r="A152" s="209"/>
      <c r="B152" s="214" t="s">
        <v>141</v>
      </c>
      <c r="C152" s="215">
        <f>D32*Árak!C31</f>
        <v>0</v>
      </c>
      <c r="D152" s="215">
        <f>F32*Árak!D31</f>
        <v>0</v>
      </c>
      <c r="E152" s="215">
        <f>H32*Árak!E31</f>
        <v>0</v>
      </c>
      <c r="F152" s="215">
        <f>J32*Árak!F31</f>
        <v>0</v>
      </c>
      <c r="G152" s="215">
        <f>L32*Árak!G31</f>
        <v>0</v>
      </c>
      <c r="H152" s="215" t="e">
        <f>C78*Árak!#REF!</f>
        <v>#REF!</v>
      </c>
      <c r="I152" s="217"/>
      <c r="J152" s="215">
        <f>C97*Árak!B85</f>
        <v>0</v>
      </c>
      <c r="K152" s="217"/>
      <c r="L152" s="217"/>
      <c r="M152" s="217"/>
      <c r="N152" s="216"/>
      <c r="O152" s="217"/>
      <c r="P152" s="217"/>
      <c r="Q152" s="217"/>
      <c r="R152" s="217"/>
      <c r="S152" s="217"/>
      <c r="T152" s="208"/>
      <c r="U152" s="208"/>
      <c r="V152" s="208"/>
      <c r="W152" s="208"/>
      <c r="X152" s="208"/>
      <c r="Y152" s="208"/>
      <c r="Z152" s="208"/>
      <c r="AA152" s="208"/>
      <c r="AB152" s="208"/>
      <c r="AC152" s="208"/>
      <c r="AD152" s="208"/>
      <c r="AE152" s="208"/>
      <c r="AF152" s="208"/>
      <c r="AG152" s="208"/>
      <c r="AH152" s="208"/>
      <c r="AI152" s="208"/>
      <c r="AJ152" s="208"/>
      <c r="AK152" s="208"/>
      <c r="AL152" s="208"/>
      <c r="AM152" s="208"/>
      <c r="AN152" s="208"/>
      <c r="AO152" s="208"/>
      <c r="AP152" s="208"/>
      <c r="AQ152" s="208"/>
      <c r="AR152" s="208"/>
      <c r="AS152" s="208"/>
      <c r="AT152" s="208"/>
      <c r="AU152" s="208"/>
      <c r="AV152" s="208"/>
      <c r="AW152" s="208"/>
      <c r="AX152" s="208"/>
      <c r="AY152" s="208"/>
      <c r="AZ152" s="208"/>
      <c r="BA152" s="208"/>
      <c r="BB152" s="208"/>
      <c r="BC152" s="208"/>
      <c r="BD152" s="208"/>
      <c r="BE152" s="208"/>
      <c r="BF152" s="208"/>
    </row>
    <row r="153" spans="1:58" s="219" customFormat="1" ht="15" hidden="1">
      <c r="A153" s="209"/>
      <c r="B153" s="214" t="s">
        <v>145</v>
      </c>
      <c r="C153" s="215">
        <f>D33*Árak!C32</f>
        <v>0</v>
      </c>
      <c r="D153" s="215">
        <f>F33*Árak!D32</f>
        <v>0</v>
      </c>
      <c r="E153" s="215">
        <f>H33*Árak!E32</f>
        <v>0</v>
      </c>
      <c r="F153" s="215">
        <f>J33*Árak!F32</f>
        <v>0</v>
      </c>
      <c r="G153" s="215">
        <f>L33*Árak!G32</f>
        <v>0</v>
      </c>
      <c r="H153" s="215" t="e">
        <f>C79*Árak!#REF!</f>
        <v>#REF!</v>
      </c>
      <c r="I153" s="217"/>
      <c r="J153" s="215">
        <f>C98*Árak!B86</f>
        <v>0</v>
      </c>
      <c r="K153" s="217"/>
      <c r="L153" s="217"/>
      <c r="M153" s="217"/>
      <c r="N153" s="216"/>
      <c r="O153" s="217"/>
      <c r="P153" s="217"/>
      <c r="Q153" s="217"/>
      <c r="R153" s="217"/>
      <c r="S153" s="217"/>
      <c r="T153" s="208"/>
      <c r="U153" s="208"/>
      <c r="V153" s="208"/>
      <c r="W153" s="208"/>
      <c r="X153" s="208"/>
      <c r="Y153" s="208"/>
      <c r="Z153" s="208"/>
      <c r="AA153" s="208"/>
      <c r="AB153" s="208"/>
      <c r="AC153" s="208"/>
      <c r="AD153" s="208"/>
      <c r="AE153" s="208"/>
      <c r="AF153" s="208"/>
      <c r="AG153" s="208"/>
      <c r="AH153" s="208"/>
      <c r="AI153" s="208"/>
      <c r="AJ153" s="208"/>
      <c r="AK153" s="208"/>
      <c r="AL153" s="208"/>
      <c r="AM153" s="208"/>
      <c r="AN153" s="208"/>
      <c r="AO153" s="208"/>
      <c r="AP153" s="208"/>
      <c r="AQ153" s="208"/>
      <c r="AR153" s="208"/>
      <c r="AS153" s="208"/>
      <c r="AT153" s="208"/>
      <c r="AU153" s="208"/>
      <c r="AV153" s="208"/>
      <c r="AW153" s="208"/>
      <c r="AX153" s="208"/>
      <c r="AY153" s="208"/>
      <c r="AZ153" s="208"/>
      <c r="BA153" s="208"/>
      <c r="BB153" s="208"/>
      <c r="BC153" s="208"/>
      <c r="BD153" s="208"/>
      <c r="BE153" s="208"/>
      <c r="BF153" s="208"/>
    </row>
    <row r="154" spans="1:58" s="219" customFormat="1" ht="15" hidden="1">
      <c r="A154" s="209"/>
      <c r="B154" s="214" t="s">
        <v>149</v>
      </c>
      <c r="C154" s="215">
        <f>D34*Árak!C33</f>
        <v>0</v>
      </c>
      <c r="D154" s="215">
        <f>F34*Árak!D33</f>
        <v>0</v>
      </c>
      <c r="E154" s="215">
        <f>H34*Árak!E33</f>
        <v>0</v>
      </c>
      <c r="F154" s="215">
        <f>J34*Árak!F33</f>
        <v>0</v>
      </c>
      <c r="G154" s="215">
        <f>L34*Árak!G33</f>
        <v>0</v>
      </c>
      <c r="H154" s="215">
        <f>C80*Árak!B67</f>
        <v>0</v>
      </c>
      <c r="I154" s="217"/>
      <c r="J154" s="215">
        <f>C99*Árak!B87</f>
        <v>0</v>
      </c>
      <c r="K154" s="217"/>
      <c r="L154" s="217"/>
      <c r="M154" s="217"/>
      <c r="N154" s="216"/>
      <c r="O154" s="217"/>
      <c r="P154" s="217"/>
      <c r="Q154" s="217"/>
      <c r="R154" s="217"/>
      <c r="S154" s="217"/>
      <c r="T154" s="208"/>
      <c r="U154" s="208"/>
      <c r="V154" s="208"/>
      <c r="W154" s="208"/>
      <c r="X154" s="208"/>
      <c r="Y154" s="208"/>
      <c r="Z154" s="208"/>
      <c r="AA154" s="208"/>
      <c r="AB154" s="208"/>
      <c r="AC154" s="208"/>
      <c r="AD154" s="208"/>
      <c r="AE154" s="208"/>
      <c r="AF154" s="208"/>
      <c r="AG154" s="208"/>
      <c r="AH154" s="208"/>
      <c r="AI154" s="208"/>
      <c r="AJ154" s="208"/>
      <c r="AK154" s="208"/>
      <c r="AL154" s="208"/>
      <c r="AM154" s="208"/>
      <c r="AN154" s="208"/>
      <c r="AO154" s="208"/>
      <c r="AP154" s="208"/>
      <c r="AQ154" s="208"/>
      <c r="AR154" s="208"/>
      <c r="AS154" s="208"/>
      <c r="AT154" s="208"/>
      <c r="AU154" s="208"/>
      <c r="AV154" s="208"/>
      <c r="AW154" s="208"/>
      <c r="AX154" s="208"/>
      <c r="AY154" s="208"/>
      <c r="AZ154" s="208"/>
      <c r="BA154" s="208"/>
      <c r="BB154" s="208"/>
      <c r="BC154" s="208"/>
      <c r="BD154" s="208"/>
      <c r="BE154" s="208"/>
      <c r="BF154" s="208"/>
    </row>
    <row r="155" spans="1:58" s="219" customFormat="1" ht="15" hidden="1">
      <c r="A155" s="209"/>
      <c r="B155" s="220" t="s">
        <v>154</v>
      </c>
      <c r="C155" s="215">
        <f>D35*Árak!C34</f>
        <v>0</v>
      </c>
      <c r="D155" s="215">
        <f>F35*Árak!D34</f>
        <v>0</v>
      </c>
      <c r="E155" s="215">
        <f>H35*Árak!E34</f>
        <v>0</v>
      </c>
      <c r="F155" s="215">
        <f>J35*Árak!F34</f>
        <v>0</v>
      </c>
      <c r="G155" s="215">
        <f>L35*Árak!G34</f>
        <v>0</v>
      </c>
      <c r="H155" s="215">
        <f>C81*Árak!B68</f>
        <v>0</v>
      </c>
      <c r="I155" s="217"/>
      <c r="J155" s="215">
        <f>C100*Árak!B88</f>
        <v>0</v>
      </c>
      <c r="K155" s="217"/>
      <c r="L155" s="217"/>
      <c r="M155" s="217"/>
      <c r="N155" s="216"/>
      <c r="O155" s="217"/>
      <c r="P155" s="217"/>
      <c r="Q155" s="217"/>
      <c r="R155" s="217"/>
      <c r="S155" s="217"/>
      <c r="T155" s="208"/>
      <c r="U155" s="208"/>
      <c r="V155" s="208"/>
      <c r="W155" s="208"/>
      <c r="X155" s="208"/>
      <c r="Y155" s="208"/>
      <c r="Z155" s="208"/>
      <c r="AA155" s="208"/>
      <c r="AB155" s="208"/>
      <c r="AC155" s="208"/>
      <c r="AD155" s="208"/>
      <c r="AE155" s="208"/>
      <c r="AF155" s="208"/>
      <c r="AG155" s="208"/>
      <c r="AH155" s="208"/>
      <c r="AI155" s="208"/>
      <c r="AJ155" s="208"/>
      <c r="AK155" s="208"/>
      <c r="AL155" s="208"/>
      <c r="AM155" s="208"/>
      <c r="AN155" s="208"/>
      <c r="AO155" s="208"/>
      <c r="AP155" s="208"/>
      <c r="AQ155" s="208"/>
      <c r="AR155" s="208"/>
      <c r="AS155" s="208"/>
      <c r="AT155" s="208"/>
      <c r="AU155" s="208"/>
      <c r="AV155" s="208"/>
      <c r="AW155" s="208"/>
      <c r="AX155" s="208"/>
      <c r="AY155" s="208"/>
      <c r="AZ155" s="208"/>
      <c r="BA155" s="208"/>
      <c r="BB155" s="208"/>
      <c r="BC155" s="208"/>
      <c r="BD155" s="208"/>
      <c r="BE155" s="208"/>
      <c r="BF155" s="208"/>
    </row>
    <row r="156" spans="1:58" s="219" customFormat="1" ht="15" hidden="1">
      <c r="A156" s="190"/>
      <c r="B156" s="220" t="s">
        <v>159</v>
      </c>
      <c r="C156" s="215">
        <f>D36*Árak!C35</f>
        <v>0</v>
      </c>
      <c r="D156" s="215">
        <f>F36*Árak!D35</f>
        <v>0</v>
      </c>
      <c r="E156" s="215">
        <f>H36*Árak!E35</f>
        <v>0</v>
      </c>
      <c r="F156" s="215">
        <f>J36*Árak!F35</f>
        <v>0</v>
      </c>
      <c r="G156" s="215">
        <f>L36*Árak!G35</f>
        <v>0</v>
      </c>
      <c r="H156" s="215">
        <f>C82*Árak!B69</f>
        <v>0</v>
      </c>
      <c r="I156" s="221"/>
      <c r="J156" s="215">
        <f>C101*Árak!B89</f>
        <v>0</v>
      </c>
      <c r="K156" s="221"/>
      <c r="L156" s="221"/>
      <c r="M156" s="221"/>
      <c r="N156" s="220"/>
      <c r="O156" s="221"/>
      <c r="P156" s="221"/>
      <c r="Q156" s="221"/>
      <c r="R156" s="221"/>
      <c r="S156" s="221"/>
      <c r="T156" s="208"/>
      <c r="U156" s="208"/>
      <c r="V156" s="208"/>
      <c r="W156" s="208"/>
      <c r="X156" s="208"/>
      <c r="Y156" s="208"/>
      <c r="Z156" s="208"/>
      <c r="AA156" s="208"/>
      <c r="AB156" s="208"/>
      <c r="AC156" s="208"/>
      <c r="AD156" s="208"/>
      <c r="AE156" s="208"/>
      <c r="AF156" s="208"/>
      <c r="AG156" s="208"/>
      <c r="AH156" s="208"/>
      <c r="AI156" s="208"/>
      <c r="AJ156" s="208"/>
      <c r="AK156" s="208"/>
      <c r="AL156" s="208"/>
      <c r="AM156" s="208"/>
      <c r="AN156" s="208"/>
      <c r="AO156" s="208"/>
      <c r="AP156" s="208"/>
      <c r="AQ156" s="208"/>
      <c r="AR156" s="208"/>
      <c r="AS156" s="208"/>
      <c r="AT156" s="208"/>
      <c r="AU156" s="208"/>
      <c r="AV156" s="208"/>
      <c r="AW156" s="208"/>
      <c r="AX156" s="208"/>
      <c r="AY156" s="208"/>
      <c r="AZ156" s="208"/>
      <c r="BA156" s="208"/>
      <c r="BB156" s="208"/>
      <c r="BC156" s="208"/>
      <c r="BD156" s="208"/>
      <c r="BE156" s="208"/>
      <c r="BF156" s="208"/>
    </row>
    <row r="157" spans="1:58" s="219" customFormat="1" ht="15" hidden="1">
      <c r="A157" s="190"/>
      <c r="B157" s="220" t="s">
        <v>163</v>
      </c>
      <c r="C157" s="215">
        <f>D37*Árak!C36</f>
        <v>0</v>
      </c>
      <c r="D157" s="215">
        <f>F37*Árak!D36</f>
        <v>0</v>
      </c>
      <c r="E157" s="215">
        <f>H37*Árak!E36</f>
        <v>0</v>
      </c>
      <c r="F157" s="215">
        <f>J37*Árak!F36</f>
        <v>0</v>
      </c>
      <c r="G157" s="215">
        <f>L37*Árak!G36</f>
        <v>0</v>
      </c>
      <c r="H157" s="215">
        <f>C83*Árak!B70</f>
        <v>0</v>
      </c>
      <c r="I157" s="221"/>
      <c r="J157" s="215">
        <f>C102*Árak!B90</f>
        <v>0</v>
      </c>
      <c r="K157" s="221"/>
      <c r="L157" s="221"/>
      <c r="M157" s="221"/>
      <c r="N157" s="220"/>
      <c r="O157" s="221"/>
      <c r="P157" s="221"/>
      <c r="Q157" s="221"/>
      <c r="R157" s="221"/>
      <c r="S157" s="221"/>
      <c r="T157" s="208"/>
      <c r="U157" s="208"/>
      <c r="V157" s="208"/>
      <c r="W157" s="208"/>
      <c r="X157" s="208"/>
      <c r="Y157" s="208"/>
      <c r="Z157" s="208"/>
      <c r="AA157" s="208"/>
      <c r="AB157" s="208"/>
      <c r="AC157" s="208"/>
      <c r="AD157" s="208"/>
      <c r="AE157" s="208"/>
      <c r="AF157" s="208"/>
      <c r="AG157" s="208"/>
      <c r="AH157" s="208"/>
      <c r="AI157" s="208"/>
      <c r="AJ157" s="208"/>
      <c r="AK157" s="208"/>
      <c r="AL157" s="208"/>
      <c r="AM157" s="208"/>
      <c r="AN157" s="208"/>
      <c r="AO157" s="208"/>
      <c r="AP157" s="208"/>
      <c r="AQ157" s="208"/>
      <c r="AR157" s="208"/>
      <c r="AS157" s="208"/>
      <c r="AT157" s="208"/>
      <c r="AU157" s="208"/>
      <c r="AV157" s="208"/>
      <c r="AW157" s="208"/>
      <c r="AX157" s="208"/>
      <c r="AY157" s="208"/>
      <c r="AZ157" s="208"/>
      <c r="BA157" s="208"/>
      <c r="BB157" s="208"/>
      <c r="BC157" s="208"/>
      <c r="BD157" s="208"/>
      <c r="BE157" s="208"/>
      <c r="BF157" s="208"/>
    </row>
    <row r="158" spans="1:58" s="219" customFormat="1" ht="15" hidden="1">
      <c r="A158" s="190"/>
      <c r="B158" s="220" t="s">
        <v>168</v>
      </c>
      <c r="C158" s="215">
        <f>D38*Árak!C37</f>
        <v>0</v>
      </c>
      <c r="D158" s="215">
        <f>F38*Árak!D37</f>
        <v>0</v>
      </c>
      <c r="E158" s="215">
        <f>H38*Árak!E37</f>
        <v>0</v>
      </c>
      <c r="F158" s="215">
        <f>J38*Árak!F37</f>
        <v>0</v>
      </c>
      <c r="G158" s="215">
        <f>L38*Árak!G37</f>
        <v>0</v>
      </c>
      <c r="H158" s="215">
        <f>C84*Árak!B71</f>
        <v>0</v>
      </c>
      <c r="I158" s="221"/>
      <c r="J158" s="215">
        <f>C103*Árak!B91</f>
        <v>0</v>
      </c>
      <c r="K158" s="221"/>
      <c r="L158" s="221"/>
      <c r="M158" s="221"/>
      <c r="N158" s="220"/>
      <c r="O158" s="221"/>
      <c r="P158" s="221"/>
      <c r="Q158" s="221"/>
      <c r="R158" s="221"/>
      <c r="S158" s="221"/>
      <c r="T158" s="208"/>
      <c r="U158" s="208"/>
      <c r="V158" s="208"/>
      <c r="W158" s="208"/>
      <c r="X158" s="208"/>
      <c r="Y158" s="208"/>
      <c r="Z158" s="208"/>
      <c r="AA158" s="208"/>
      <c r="AB158" s="208"/>
      <c r="AC158" s="208"/>
      <c r="AD158" s="208"/>
      <c r="AE158" s="208"/>
      <c r="AF158" s="208"/>
      <c r="AG158" s="208"/>
      <c r="AH158" s="208"/>
      <c r="AI158" s="208"/>
      <c r="AJ158" s="208"/>
      <c r="AK158" s="208"/>
      <c r="AL158" s="208"/>
      <c r="AM158" s="208"/>
      <c r="AN158" s="208"/>
      <c r="AO158" s="208"/>
      <c r="AP158" s="208"/>
      <c r="AQ158" s="208"/>
      <c r="AR158" s="208"/>
      <c r="AS158" s="208"/>
      <c r="AT158" s="208"/>
      <c r="AU158" s="208"/>
      <c r="AV158" s="208"/>
      <c r="AW158" s="208"/>
      <c r="AX158" s="208"/>
      <c r="AY158" s="208"/>
      <c r="AZ158" s="208"/>
      <c r="BA158" s="208"/>
      <c r="BB158" s="208"/>
      <c r="BC158" s="208"/>
      <c r="BD158" s="208"/>
      <c r="BE158" s="208"/>
      <c r="BF158" s="208"/>
    </row>
    <row r="159" spans="1:58" s="219" customFormat="1" ht="15" hidden="1">
      <c r="A159" s="190"/>
      <c r="B159" s="214" t="s">
        <v>172</v>
      </c>
      <c r="C159" s="215">
        <f>D39*Árak!C38</f>
        <v>0</v>
      </c>
      <c r="D159" s="215">
        <f>F39*Árak!D38</f>
        <v>0</v>
      </c>
      <c r="E159" s="215">
        <f>H39*Árak!E38</f>
        <v>0</v>
      </c>
      <c r="F159" s="215">
        <f>J39*Árak!F38</f>
        <v>0</v>
      </c>
      <c r="G159" s="215">
        <f>L39*Árak!G38</f>
        <v>0</v>
      </c>
      <c r="H159" s="215">
        <f>C85*Árak!B72</f>
        <v>0</v>
      </c>
      <c r="I159" s="221"/>
      <c r="J159" s="215">
        <f>C104*Árak!B92</f>
        <v>0</v>
      </c>
      <c r="K159" s="221"/>
      <c r="L159" s="221"/>
      <c r="M159" s="221"/>
      <c r="N159" s="220"/>
      <c r="O159" s="221"/>
      <c r="P159" s="221"/>
      <c r="Q159" s="221"/>
      <c r="R159" s="221"/>
      <c r="S159" s="221"/>
      <c r="T159" s="208"/>
      <c r="U159" s="208"/>
      <c r="V159" s="208"/>
      <c r="W159" s="208"/>
      <c r="X159" s="208"/>
      <c r="Y159" s="208"/>
      <c r="Z159" s="208"/>
      <c r="AA159" s="208"/>
      <c r="AB159" s="208"/>
      <c r="AC159" s="208"/>
      <c r="AD159" s="208"/>
      <c r="AE159" s="208"/>
      <c r="AF159" s="208"/>
      <c r="AG159" s="208"/>
      <c r="AH159" s="208"/>
      <c r="AI159" s="208"/>
      <c r="AJ159" s="208"/>
      <c r="AK159" s="208"/>
      <c r="AL159" s="208"/>
      <c r="AM159" s="208"/>
      <c r="AN159" s="208"/>
      <c r="AO159" s="208"/>
      <c r="AP159" s="208"/>
      <c r="AQ159" s="208"/>
      <c r="AR159" s="208"/>
      <c r="AS159" s="208"/>
      <c r="AT159" s="208"/>
      <c r="AU159" s="208"/>
      <c r="AV159" s="208"/>
      <c r="AW159" s="208"/>
      <c r="AX159" s="208"/>
      <c r="AY159" s="208"/>
      <c r="AZ159" s="208"/>
      <c r="BA159" s="208"/>
      <c r="BB159" s="208"/>
      <c r="BC159" s="208"/>
      <c r="BD159" s="208"/>
      <c r="BE159" s="208"/>
      <c r="BF159" s="208"/>
    </row>
    <row r="160" spans="1:58" s="223" customFormat="1" ht="15" hidden="1">
      <c r="A160" s="222"/>
      <c r="B160" s="214" t="s">
        <v>316</v>
      </c>
      <c r="C160" s="215">
        <f>D42*Árak!C41</f>
        <v>0</v>
      </c>
      <c r="D160" s="215">
        <f>F42*Árak!D41</f>
        <v>0</v>
      </c>
      <c r="E160" s="215">
        <f>H42*Árak!E41</f>
        <v>0</v>
      </c>
      <c r="F160" s="215">
        <f>J42*Árak!F41</f>
        <v>0</v>
      </c>
      <c r="G160" s="215">
        <f>L42*Árak!G41</f>
        <v>0</v>
      </c>
      <c r="H160" s="215">
        <f>C86*Árak!B73</f>
        <v>0</v>
      </c>
      <c r="I160" s="221"/>
      <c r="J160" s="215">
        <f>C105*Árak!B93</f>
        <v>0</v>
      </c>
      <c r="K160" s="221"/>
      <c r="L160" s="221"/>
      <c r="M160" s="221"/>
      <c r="N160" s="220"/>
      <c r="O160" s="221"/>
      <c r="P160" s="221"/>
      <c r="Q160" s="221"/>
      <c r="R160" s="221"/>
      <c r="S160" s="221"/>
      <c r="T160" s="208"/>
      <c r="U160" s="208"/>
      <c r="V160" s="208"/>
      <c r="W160" s="208"/>
      <c r="X160" s="208"/>
      <c r="Y160" s="208"/>
      <c r="Z160" s="208"/>
      <c r="AA160" s="208"/>
      <c r="AB160" s="208"/>
      <c r="AC160" s="208"/>
      <c r="AD160" s="208"/>
      <c r="AE160" s="208"/>
      <c r="AF160" s="208"/>
      <c r="AG160" s="208"/>
      <c r="AH160" s="208"/>
      <c r="AI160" s="208"/>
      <c r="AJ160" s="208"/>
      <c r="AK160" s="208"/>
      <c r="AL160" s="208"/>
      <c r="AM160" s="208"/>
      <c r="AN160" s="208"/>
      <c r="AO160" s="208"/>
      <c r="AP160" s="208"/>
      <c r="AQ160" s="208"/>
      <c r="AR160" s="208"/>
      <c r="AS160" s="208"/>
      <c r="AT160" s="208"/>
      <c r="AU160" s="208"/>
      <c r="AV160" s="208"/>
      <c r="AW160" s="208"/>
      <c r="AX160" s="208"/>
      <c r="AY160" s="208"/>
      <c r="AZ160" s="208"/>
      <c r="BA160" s="208"/>
      <c r="BB160" s="208"/>
      <c r="BC160" s="208"/>
      <c r="BD160" s="208"/>
      <c r="BE160" s="208"/>
      <c r="BF160" s="208"/>
    </row>
    <row r="161" spans="1:58" s="223" customFormat="1" ht="15" hidden="1">
      <c r="A161" s="222"/>
      <c r="B161" s="214" t="s">
        <v>317</v>
      </c>
      <c r="C161" s="215">
        <f>D43*Árak!C42</f>
        <v>0</v>
      </c>
      <c r="D161" s="215">
        <f>F43*Árak!D42</f>
        <v>0</v>
      </c>
      <c r="E161" s="215">
        <f>H43*Árak!E42</f>
        <v>0</v>
      </c>
      <c r="F161" s="215">
        <f>J43*Árak!F42</f>
        <v>0</v>
      </c>
      <c r="G161" s="215">
        <f>L43*Árak!G42</f>
        <v>0</v>
      </c>
      <c r="H161" s="215">
        <f>C87*Árak!B74</f>
        <v>0</v>
      </c>
      <c r="I161" s="221"/>
      <c r="J161" s="215">
        <f>C106*Árak!B94</f>
        <v>0</v>
      </c>
      <c r="K161" s="221"/>
      <c r="L161" s="221"/>
      <c r="M161" s="221"/>
      <c r="N161" s="220"/>
      <c r="O161" s="221"/>
      <c r="P161" s="221"/>
      <c r="Q161" s="221"/>
      <c r="R161" s="221"/>
      <c r="S161" s="221"/>
      <c r="T161" s="208"/>
      <c r="U161" s="208"/>
      <c r="V161" s="208"/>
      <c r="W161" s="208"/>
      <c r="X161" s="208"/>
      <c r="Y161" s="208"/>
      <c r="Z161" s="208"/>
      <c r="AA161" s="208"/>
      <c r="AB161" s="208"/>
      <c r="AC161" s="208"/>
      <c r="AD161" s="208"/>
      <c r="AE161" s="208"/>
      <c r="AF161" s="208"/>
      <c r="AG161" s="208"/>
      <c r="AH161" s="208"/>
      <c r="AI161" s="208"/>
      <c r="AJ161" s="208"/>
      <c r="AK161" s="208"/>
      <c r="AL161" s="208"/>
      <c r="AM161" s="208"/>
      <c r="AN161" s="208"/>
      <c r="AO161" s="208"/>
      <c r="AP161" s="208"/>
      <c r="AQ161" s="208"/>
      <c r="AR161" s="208"/>
      <c r="AS161" s="208"/>
      <c r="AT161" s="208"/>
      <c r="AU161" s="208"/>
      <c r="AV161" s="208"/>
      <c r="AW161" s="208"/>
      <c r="AX161" s="208"/>
      <c r="AY161" s="208"/>
      <c r="AZ161" s="208"/>
      <c r="BA161" s="208"/>
      <c r="BB161" s="208"/>
      <c r="BC161" s="208"/>
      <c r="BD161" s="208"/>
      <c r="BE161" s="208"/>
      <c r="BF161" s="208"/>
    </row>
    <row r="162" spans="1:58" s="223" customFormat="1" ht="15" hidden="1">
      <c r="A162" s="222"/>
      <c r="B162" s="214" t="s">
        <v>318</v>
      </c>
      <c r="C162" s="215">
        <f>D44*Árak!C43</f>
        <v>0</v>
      </c>
      <c r="D162" s="215">
        <f>F44*Árak!D43</f>
        <v>0</v>
      </c>
      <c r="E162" s="215">
        <f>H44*Árak!E43</f>
        <v>0</v>
      </c>
      <c r="F162" s="215">
        <f>J44*Árak!F43</f>
        <v>0</v>
      </c>
      <c r="G162" s="215">
        <f>L44*Árak!G43</f>
        <v>0</v>
      </c>
      <c r="H162" s="215">
        <f>C88*Árak!B75</f>
        <v>0</v>
      </c>
      <c r="I162" s="221"/>
      <c r="J162" s="215">
        <f>C107*Árak!B95</f>
        <v>0</v>
      </c>
      <c r="K162" s="221"/>
      <c r="L162" s="221"/>
      <c r="M162" s="221"/>
      <c r="N162" s="220"/>
      <c r="O162" s="221"/>
      <c r="P162" s="221"/>
      <c r="Q162" s="221"/>
      <c r="R162" s="221"/>
      <c r="S162" s="221"/>
      <c r="T162" s="208"/>
      <c r="U162" s="208"/>
      <c r="V162" s="208"/>
      <c r="W162" s="208"/>
      <c r="X162" s="208"/>
      <c r="Y162" s="208"/>
      <c r="Z162" s="208"/>
      <c r="AA162" s="208"/>
      <c r="AB162" s="208"/>
      <c r="AC162" s="208"/>
      <c r="AD162" s="208"/>
      <c r="AE162" s="208"/>
      <c r="AF162" s="208"/>
      <c r="AG162" s="208"/>
      <c r="AH162" s="208"/>
      <c r="AI162" s="208"/>
      <c r="AJ162" s="208"/>
      <c r="AK162" s="208"/>
      <c r="AL162" s="208"/>
      <c r="AM162" s="208"/>
      <c r="AN162" s="208"/>
      <c r="AO162" s="208"/>
      <c r="AP162" s="208"/>
      <c r="AQ162" s="208"/>
      <c r="AR162" s="208"/>
      <c r="AS162" s="208"/>
      <c r="AT162" s="208"/>
      <c r="AU162" s="208"/>
      <c r="AV162" s="208"/>
      <c r="AW162" s="208"/>
      <c r="AX162" s="208"/>
      <c r="AY162" s="208"/>
      <c r="AZ162" s="208"/>
      <c r="BA162" s="208"/>
      <c r="BB162" s="208"/>
      <c r="BC162" s="208"/>
      <c r="BD162" s="208"/>
      <c r="BE162" s="208"/>
      <c r="BF162" s="208"/>
    </row>
    <row r="163" spans="1:58" s="223" customFormat="1" ht="15" hidden="1">
      <c r="A163" s="222"/>
      <c r="B163" s="214" t="s">
        <v>319</v>
      </c>
      <c r="C163" s="215">
        <f>D45*Árak!C44</f>
        <v>0</v>
      </c>
      <c r="D163" s="215">
        <f>F45*Árak!D44</f>
        <v>0</v>
      </c>
      <c r="E163" s="215">
        <f>H45*Árak!E44</f>
        <v>0</v>
      </c>
      <c r="F163" s="215">
        <f>J45*Árak!F44</f>
        <v>0</v>
      </c>
      <c r="G163" s="215">
        <f>L45*Árak!G44</f>
        <v>0</v>
      </c>
      <c r="H163" s="215">
        <f>C89*Árak!B76</f>
        <v>0</v>
      </c>
      <c r="I163" s="221"/>
      <c r="J163" s="215">
        <f>C108*Árak!B96</f>
        <v>0</v>
      </c>
      <c r="K163" s="221"/>
      <c r="L163" s="221"/>
      <c r="M163" s="221"/>
      <c r="N163" s="220"/>
      <c r="O163" s="221"/>
      <c r="P163" s="221"/>
      <c r="Q163" s="221"/>
      <c r="R163" s="221"/>
      <c r="S163" s="221"/>
      <c r="T163" s="208"/>
      <c r="U163" s="208"/>
      <c r="V163" s="208"/>
      <c r="W163" s="208"/>
      <c r="X163" s="208"/>
      <c r="Y163" s="208"/>
      <c r="Z163" s="208"/>
      <c r="AA163" s="208"/>
      <c r="AB163" s="208"/>
      <c r="AC163" s="208"/>
      <c r="AD163" s="208"/>
      <c r="AE163" s="208"/>
      <c r="AF163" s="208"/>
      <c r="AG163" s="208"/>
      <c r="AH163" s="208"/>
      <c r="AI163" s="208"/>
      <c r="AJ163" s="208"/>
      <c r="AK163" s="208"/>
      <c r="AL163" s="208"/>
      <c r="AM163" s="208"/>
      <c r="AN163" s="208"/>
      <c r="AO163" s="208"/>
      <c r="AP163" s="208"/>
      <c r="AQ163" s="208"/>
      <c r="AR163" s="208"/>
      <c r="AS163" s="208"/>
      <c r="AT163" s="208"/>
      <c r="AU163" s="208"/>
      <c r="AV163" s="208"/>
      <c r="AW163" s="208"/>
      <c r="AX163" s="208"/>
      <c r="AY163" s="208"/>
      <c r="AZ163" s="208"/>
      <c r="BA163" s="208"/>
      <c r="BB163" s="208"/>
      <c r="BC163" s="208"/>
      <c r="BD163" s="208"/>
      <c r="BE163" s="208"/>
      <c r="BF163" s="208"/>
    </row>
    <row r="164" spans="1:58" s="223" customFormat="1" ht="15" hidden="1">
      <c r="A164" s="222"/>
      <c r="B164" s="214" t="s">
        <v>320</v>
      </c>
      <c r="C164" s="215">
        <f>D48*Árak!C47</f>
        <v>0</v>
      </c>
      <c r="D164" s="215">
        <f>F48*Árak!D47</f>
        <v>0</v>
      </c>
      <c r="E164" s="215">
        <f>H48*Árak!E47</f>
        <v>0</v>
      </c>
      <c r="F164" s="215">
        <f>J48*Árak!F47</f>
        <v>0</v>
      </c>
      <c r="G164" s="215">
        <f>L48*Árak!G47</f>
        <v>0</v>
      </c>
      <c r="H164" s="215">
        <f>C90*Árak!B77</f>
        <v>0</v>
      </c>
      <c r="I164" s="221"/>
      <c r="J164" s="215">
        <f>C109*Árak!B97</f>
        <v>0</v>
      </c>
      <c r="K164" s="221"/>
      <c r="L164" s="221"/>
      <c r="M164" s="221"/>
      <c r="N164" s="220"/>
      <c r="O164" s="221"/>
      <c r="P164" s="221"/>
      <c r="Q164" s="221"/>
      <c r="R164" s="221"/>
      <c r="S164" s="221"/>
      <c r="T164" s="208"/>
      <c r="U164" s="208"/>
      <c r="V164" s="208"/>
      <c r="W164" s="208"/>
      <c r="X164" s="208"/>
      <c r="Y164" s="208"/>
      <c r="Z164" s="208"/>
      <c r="AA164" s="208"/>
      <c r="AB164" s="208"/>
      <c r="AC164" s="208"/>
      <c r="AD164" s="208"/>
      <c r="AE164" s="208"/>
      <c r="AF164" s="208"/>
      <c r="AG164" s="208"/>
      <c r="AH164" s="208"/>
      <c r="AI164" s="208"/>
      <c r="AJ164" s="208"/>
      <c r="AK164" s="208"/>
      <c r="AL164" s="208"/>
      <c r="AM164" s="208"/>
      <c r="AN164" s="208"/>
      <c r="AO164" s="208"/>
      <c r="AP164" s="208"/>
      <c r="AQ164" s="208"/>
      <c r="AR164" s="208"/>
      <c r="AS164" s="208"/>
      <c r="AT164" s="208"/>
      <c r="AU164" s="208"/>
      <c r="AV164" s="208"/>
      <c r="AW164" s="208"/>
      <c r="AX164" s="208"/>
      <c r="AY164" s="208"/>
      <c r="AZ164" s="208"/>
      <c r="BA164" s="208"/>
      <c r="BB164" s="208"/>
      <c r="BC164" s="208"/>
      <c r="BD164" s="208"/>
      <c r="BE164" s="208"/>
      <c r="BF164" s="208"/>
    </row>
    <row r="165" spans="1:58" s="223" customFormat="1" ht="15" hidden="1">
      <c r="A165" s="222"/>
      <c r="B165" s="220" t="s">
        <v>190</v>
      </c>
      <c r="C165" s="215">
        <f>D50*Árak!C48</f>
        <v>0</v>
      </c>
      <c r="D165" s="215">
        <f>F50*Árak!D48</f>
        <v>0</v>
      </c>
      <c r="E165" s="215">
        <f>H50*Árak!E48</f>
        <v>0</v>
      </c>
      <c r="F165" s="215">
        <f>J50*Árak!F48</f>
        <v>0</v>
      </c>
      <c r="G165" s="215">
        <f>L50*Árak!G48</f>
        <v>0</v>
      </c>
      <c r="H165" s="215">
        <f>C91*Árak!B78</f>
        <v>0</v>
      </c>
      <c r="I165" s="221"/>
      <c r="J165" s="215">
        <f>C110*Árak!B98</f>
        <v>0</v>
      </c>
      <c r="K165" s="221"/>
      <c r="L165" s="221"/>
      <c r="M165" s="221"/>
      <c r="N165" s="220"/>
      <c r="O165" s="221"/>
      <c r="P165" s="221"/>
      <c r="Q165" s="221"/>
      <c r="R165" s="221"/>
      <c r="S165" s="221"/>
      <c r="T165" s="208"/>
      <c r="U165" s="208"/>
      <c r="V165" s="208"/>
      <c r="W165" s="208"/>
      <c r="X165" s="208"/>
      <c r="Y165" s="208"/>
      <c r="Z165" s="208"/>
      <c r="AA165" s="208"/>
      <c r="AB165" s="208"/>
      <c r="AC165" s="208"/>
      <c r="AD165" s="208"/>
      <c r="AE165" s="208"/>
      <c r="AF165" s="208"/>
      <c r="AG165" s="208"/>
      <c r="AH165" s="208"/>
      <c r="AI165" s="208"/>
      <c r="AJ165" s="208"/>
      <c r="AK165" s="208"/>
      <c r="AL165" s="208"/>
      <c r="AM165" s="208"/>
      <c r="AN165" s="208"/>
      <c r="AO165" s="208"/>
      <c r="AP165" s="208"/>
      <c r="AQ165" s="208"/>
      <c r="AR165" s="208"/>
      <c r="AS165" s="208"/>
      <c r="AT165" s="208"/>
      <c r="AU165" s="208"/>
      <c r="AV165" s="208"/>
      <c r="AW165" s="208"/>
      <c r="AX165" s="208"/>
      <c r="AY165" s="208"/>
      <c r="AZ165" s="208"/>
      <c r="BA165" s="208"/>
      <c r="BB165" s="208"/>
      <c r="BC165" s="208"/>
      <c r="BD165" s="208"/>
      <c r="BE165" s="208"/>
      <c r="BF165" s="208"/>
    </row>
    <row r="166" spans="1:58" s="223" customFormat="1" ht="15" hidden="1">
      <c r="A166" s="222"/>
      <c r="B166" s="220" t="s">
        <v>194</v>
      </c>
      <c r="C166" s="215">
        <f>D51*Árak!C49</f>
        <v>0</v>
      </c>
      <c r="D166" s="215">
        <f>F51*Árak!D49</f>
        <v>0</v>
      </c>
      <c r="E166" s="215">
        <f>H51*Árak!E49</f>
        <v>0</v>
      </c>
      <c r="F166" s="215">
        <f>J51*Árak!F49</f>
        <v>0</v>
      </c>
      <c r="G166" s="215">
        <f>L51*Árak!G49</f>
        <v>0</v>
      </c>
      <c r="H166" s="215">
        <f>C92*Árak!B79</f>
        <v>0</v>
      </c>
      <c r="I166" s="221"/>
      <c r="J166" s="215">
        <f>C111*Árak!B99</f>
        <v>0</v>
      </c>
      <c r="K166" s="221"/>
      <c r="L166" s="221"/>
      <c r="M166" s="221"/>
      <c r="N166" s="220"/>
      <c r="O166" s="221"/>
      <c r="P166" s="221"/>
      <c r="Q166" s="221"/>
      <c r="R166" s="221"/>
      <c r="S166" s="221"/>
      <c r="T166" s="208"/>
      <c r="U166" s="208"/>
      <c r="V166" s="208"/>
      <c r="W166" s="208"/>
      <c r="X166" s="208"/>
      <c r="Y166" s="208"/>
      <c r="Z166" s="208"/>
      <c r="AA166" s="208"/>
      <c r="AB166" s="208"/>
      <c r="AC166" s="208"/>
      <c r="AD166" s="208"/>
      <c r="AE166" s="208"/>
      <c r="AF166" s="208"/>
      <c r="AG166" s="208"/>
      <c r="AH166" s="208"/>
      <c r="AI166" s="208"/>
      <c r="AJ166" s="208"/>
      <c r="AK166" s="208"/>
      <c r="AL166" s="208"/>
      <c r="AM166" s="208"/>
      <c r="AN166" s="208"/>
      <c r="AO166" s="208"/>
      <c r="AP166" s="208"/>
      <c r="AQ166" s="208"/>
      <c r="AR166" s="208"/>
      <c r="AS166" s="208"/>
      <c r="AT166" s="208"/>
      <c r="AU166" s="208"/>
      <c r="AV166" s="208"/>
      <c r="AW166" s="208"/>
      <c r="AX166" s="208"/>
      <c r="AY166" s="208"/>
      <c r="AZ166" s="208"/>
      <c r="BA166" s="208"/>
      <c r="BB166" s="208"/>
      <c r="BC166" s="208"/>
      <c r="BD166" s="208"/>
      <c r="BE166" s="208"/>
      <c r="BF166" s="208"/>
    </row>
    <row r="167" spans="1:58" s="223" customFormat="1" ht="15" hidden="1">
      <c r="A167" s="224"/>
      <c r="B167" s="220" t="s">
        <v>200</v>
      </c>
      <c r="C167" s="215">
        <f>D52*Árak!C50</f>
        <v>0</v>
      </c>
      <c r="D167" s="215">
        <f>F52*Árak!D50</f>
        <v>0</v>
      </c>
      <c r="E167" s="215">
        <f>H52*Árak!E50</f>
        <v>0</v>
      </c>
      <c r="F167" s="215">
        <f>J52*Árak!F50</f>
        <v>0</v>
      </c>
      <c r="G167" s="215">
        <f>L52*Árak!G50</f>
        <v>0</v>
      </c>
      <c r="H167" s="215">
        <f>C93*Árak!B80</f>
        <v>0</v>
      </c>
      <c r="I167" s="221"/>
      <c r="J167" s="215">
        <f>C112*Árak!B100</f>
        <v>0</v>
      </c>
      <c r="K167" s="221"/>
      <c r="L167" s="221"/>
      <c r="M167" s="221"/>
      <c r="N167" s="220"/>
      <c r="O167" s="221"/>
      <c r="P167" s="221"/>
      <c r="Q167" s="221"/>
      <c r="R167" s="221"/>
      <c r="S167" s="221"/>
      <c r="T167" s="208"/>
      <c r="U167" s="208"/>
      <c r="V167" s="208"/>
      <c r="W167" s="208"/>
      <c r="X167" s="208"/>
      <c r="Y167" s="208"/>
      <c r="Z167" s="208"/>
      <c r="AA167" s="208"/>
      <c r="AB167" s="208"/>
      <c r="AC167" s="208"/>
      <c r="AD167" s="208"/>
      <c r="AE167" s="208"/>
      <c r="AF167" s="208"/>
      <c r="AG167" s="208"/>
      <c r="AH167" s="208"/>
      <c r="AI167" s="208"/>
      <c r="AJ167" s="208"/>
      <c r="AK167" s="208"/>
      <c r="AL167" s="208"/>
      <c r="AM167" s="208"/>
      <c r="AN167" s="208"/>
      <c r="AO167" s="208"/>
      <c r="AP167" s="208"/>
      <c r="AQ167" s="208"/>
      <c r="AR167" s="208"/>
      <c r="AS167" s="208"/>
      <c r="AT167" s="208"/>
      <c r="AU167" s="208"/>
      <c r="AV167" s="208"/>
      <c r="AW167" s="208"/>
      <c r="AX167" s="208"/>
      <c r="AY167" s="208"/>
      <c r="AZ167" s="208"/>
      <c r="BA167" s="208"/>
      <c r="BB167" s="208"/>
      <c r="BC167" s="208"/>
      <c r="BD167" s="208"/>
      <c r="BE167" s="208"/>
      <c r="BF167" s="208"/>
    </row>
    <row r="168" spans="1:58" s="223" customFormat="1" ht="15" hidden="1">
      <c r="A168" s="224"/>
      <c r="B168" s="220" t="s">
        <v>204</v>
      </c>
      <c r="C168" s="215">
        <f>D53*Árak!C51</f>
        <v>0</v>
      </c>
      <c r="D168" s="215">
        <f>F53*Árak!D51</f>
        <v>0</v>
      </c>
      <c r="E168" s="215">
        <f>H53*Árak!E51</f>
        <v>0</v>
      </c>
      <c r="F168" s="215">
        <f>J53*Árak!F51</f>
        <v>0</v>
      </c>
      <c r="G168" s="215">
        <f>L53*Árak!G51</f>
        <v>0</v>
      </c>
      <c r="H168" s="215">
        <f>C94*Árak!B81</f>
        <v>0</v>
      </c>
      <c r="I168" s="221"/>
      <c r="J168" s="215">
        <f>C113*Árak!B101</f>
        <v>0</v>
      </c>
      <c r="K168" s="221"/>
      <c r="L168" s="221"/>
      <c r="M168" s="221"/>
      <c r="N168" s="220"/>
      <c r="O168" s="221"/>
      <c r="P168" s="221"/>
      <c r="Q168" s="221"/>
      <c r="R168" s="221"/>
      <c r="S168" s="221"/>
      <c r="T168" s="208"/>
      <c r="U168" s="208"/>
      <c r="V168" s="208"/>
      <c r="W168" s="208"/>
      <c r="X168" s="208"/>
      <c r="Y168" s="208"/>
      <c r="Z168" s="208"/>
      <c r="AA168" s="208"/>
      <c r="AB168" s="208"/>
      <c r="AC168" s="208"/>
      <c r="AD168" s="208"/>
      <c r="AE168" s="208"/>
      <c r="AF168" s="208"/>
      <c r="AG168" s="208"/>
      <c r="AH168" s="208"/>
      <c r="AI168" s="208"/>
      <c r="AJ168" s="208"/>
      <c r="AK168" s="208"/>
      <c r="AL168" s="208"/>
      <c r="AM168" s="208"/>
      <c r="AN168" s="208"/>
      <c r="AO168" s="208"/>
      <c r="AP168" s="208"/>
      <c r="AQ168" s="208"/>
      <c r="AR168" s="208"/>
      <c r="AS168" s="208"/>
      <c r="AT168" s="208"/>
      <c r="AU168" s="208"/>
      <c r="AV168" s="208"/>
      <c r="AW168" s="208"/>
      <c r="AX168" s="208"/>
      <c r="AY168" s="208"/>
      <c r="AZ168" s="208"/>
      <c r="BA168" s="208"/>
      <c r="BB168" s="208"/>
      <c r="BC168" s="208"/>
      <c r="BD168" s="208"/>
      <c r="BE168" s="208"/>
      <c r="BF168" s="208"/>
    </row>
    <row r="169" spans="1:58" s="223" customFormat="1" ht="15" hidden="1">
      <c r="A169" s="224"/>
      <c r="B169" s="214" t="s">
        <v>207</v>
      </c>
      <c r="C169" s="215">
        <f>D54*Árak!C52</f>
        <v>0</v>
      </c>
      <c r="D169" s="215">
        <f>F54*Árak!D52</f>
        <v>0</v>
      </c>
      <c r="E169" s="215">
        <f>H54*Árak!E52</f>
        <v>0</v>
      </c>
      <c r="F169" s="215">
        <f>J54*Árak!F52</f>
        <v>0</v>
      </c>
      <c r="G169" s="215">
        <f>L54*Árak!G52</f>
        <v>0</v>
      </c>
      <c r="H169" s="215">
        <f>C95*Árak!B82</f>
        <v>0</v>
      </c>
      <c r="I169" s="221"/>
      <c r="J169" s="215">
        <f>C114*Árak!B102</f>
        <v>0</v>
      </c>
      <c r="K169" s="221"/>
      <c r="L169" s="221"/>
      <c r="M169" s="221"/>
      <c r="N169" s="220"/>
      <c r="O169" s="221"/>
      <c r="P169" s="221"/>
      <c r="Q169" s="221"/>
      <c r="R169" s="221"/>
      <c r="S169" s="221"/>
      <c r="T169" s="208"/>
      <c r="U169" s="208"/>
      <c r="V169" s="208"/>
      <c r="W169" s="208"/>
      <c r="X169" s="208"/>
      <c r="Y169" s="208"/>
      <c r="Z169" s="208"/>
      <c r="AA169" s="208"/>
      <c r="AB169" s="208"/>
      <c r="AC169" s="208"/>
      <c r="AD169" s="208"/>
      <c r="AE169" s="208"/>
      <c r="AF169" s="208"/>
      <c r="AG169" s="208"/>
      <c r="AH169" s="208"/>
      <c r="AI169" s="208"/>
      <c r="AJ169" s="208"/>
      <c r="AK169" s="208"/>
      <c r="AL169" s="208"/>
      <c r="AM169" s="208"/>
      <c r="AN169" s="208"/>
      <c r="AO169" s="208"/>
      <c r="AP169" s="208"/>
      <c r="AQ169" s="208"/>
      <c r="AR169" s="208"/>
      <c r="AS169" s="208"/>
      <c r="AT169" s="208"/>
      <c r="AU169" s="208"/>
      <c r="AV169" s="208"/>
      <c r="AW169" s="208"/>
      <c r="AX169" s="208"/>
      <c r="AY169" s="208"/>
      <c r="AZ169" s="208"/>
      <c r="BA169" s="208"/>
      <c r="BB169" s="208"/>
      <c r="BC169" s="208"/>
      <c r="BD169" s="208"/>
      <c r="BE169" s="208"/>
      <c r="BF169" s="208"/>
    </row>
    <row r="170" spans="1:58" s="223" customFormat="1" ht="15" hidden="1">
      <c r="A170" s="224"/>
      <c r="B170" s="214" t="s">
        <v>211</v>
      </c>
      <c r="C170" s="215">
        <f>D55*Árak!C53</f>
        <v>0</v>
      </c>
      <c r="D170" s="215">
        <f>F55*Árak!D53</f>
        <v>0</v>
      </c>
      <c r="E170" s="215">
        <f>H55*Árak!E53</f>
        <v>0</v>
      </c>
      <c r="F170" s="215">
        <f>J55*Árak!F53</f>
        <v>0</v>
      </c>
      <c r="G170" s="215">
        <f>L55*Árak!G53</f>
        <v>0</v>
      </c>
      <c r="H170" s="215">
        <f>C96*Árak!B83</f>
        <v>0</v>
      </c>
      <c r="I170" s="221"/>
      <c r="J170" s="215">
        <f>C115*Árak!B103</f>
        <v>0</v>
      </c>
      <c r="K170" s="221"/>
      <c r="L170" s="221"/>
      <c r="M170" s="221"/>
      <c r="N170" s="220"/>
      <c r="O170" s="221"/>
      <c r="P170" s="221"/>
      <c r="Q170" s="221"/>
      <c r="R170" s="221"/>
      <c r="S170" s="221"/>
      <c r="T170" s="208"/>
      <c r="U170" s="208"/>
      <c r="V170" s="208"/>
      <c r="W170" s="208"/>
      <c r="X170" s="208"/>
      <c r="Y170" s="208"/>
      <c r="Z170" s="208"/>
      <c r="AA170" s="208"/>
      <c r="AB170" s="208"/>
      <c r="AC170" s="208"/>
      <c r="AD170" s="208"/>
      <c r="AE170" s="208"/>
      <c r="AF170" s="208"/>
      <c r="AG170" s="208"/>
      <c r="AH170" s="208"/>
      <c r="AI170" s="208"/>
      <c r="AJ170" s="208"/>
      <c r="AK170" s="208"/>
      <c r="AL170" s="208"/>
      <c r="AM170" s="208"/>
      <c r="AN170" s="208"/>
      <c r="AO170" s="208"/>
      <c r="AP170" s="208"/>
      <c r="AQ170" s="208"/>
      <c r="AR170" s="208"/>
      <c r="AS170" s="208"/>
      <c r="AT170" s="208"/>
      <c r="AU170" s="208"/>
      <c r="AV170" s="208"/>
      <c r="AW170" s="208"/>
      <c r="AX170" s="208"/>
      <c r="AY170" s="208"/>
      <c r="AZ170" s="208"/>
      <c r="BA170" s="208"/>
      <c r="BB170" s="208"/>
      <c r="BC170" s="208"/>
      <c r="BD170" s="208"/>
      <c r="BE170" s="208"/>
      <c r="BF170" s="208"/>
    </row>
    <row r="171" spans="1:58" s="223" customFormat="1" ht="15" hidden="1">
      <c r="A171" s="224"/>
      <c r="B171" s="220" t="s">
        <v>215</v>
      </c>
      <c r="C171" s="215">
        <f>D56*Árak!C54</f>
        <v>0</v>
      </c>
      <c r="D171" s="215">
        <f>F56*Árak!D54</f>
        <v>0</v>
      </c>
      <c r="E171" s="215">
        <f>H56*Árak!E54</f>
        <v>0</v>
      </c>
      <c r="F171" s="215">
        <f>J56*Árak!F54</f>
        <v>0</v>
      </c>
      <c r="G171" s="215">
        <f>L56*Árak!G54</f>
        <v>0</v>
      </c>
      <c r="H171" s="215">
        <f>C97*Árak!B84</f>
        <v>0</v>
      </c>
      <c r="I171" s="221"/>
      <c r="J171" s="215">
        <f>C116*Árak!B104</f>
        <v>0</v>
      </c>
      <c r="K171" s="221"/>
      <c r="L171" s="221"/>
      <c r="M171" s="221"/>
      <c r="N171" s="220"/>
      <c r="O171" s="221"/>
      <c r="P171" s="221"/>
      <c r="Q171" s="221"/>
      <c r="R171" s="221"/>
      <c r="S171" s="221"/>
      <c r="T171" s="208"/>
      <c r="U171" s="208"/>
      <c r="V171" s="208"/>
      <c r="W171" s="208"/>
      <c r="X171" s="208"/>
      <c r="Y171" s="208"/>
      <c r="Z171" s="208"/>
      <c r="AA171" s="208"/>
      <c r="AB171" s="208"/>
      <c r="AC171" s="208"/>
      <c r="AD171" s="208"/>
      <c r="AE171" s="208"/>
      <c r="AF171" s="208"/>
      <c r="AG171" s="208"/>
      <c r="AH171" s="208"/>
      <c r="AI171" s="208"/>
      <c r="AJ171" s="208"/>
      <c r="AK171" s="208"/>
      <c r="AL171" s="208"/>
      <c r="AM171" s="208"/>
      <c r="AN171" s="208"/>
      <c r="AO171" s="208"/>
      <c r="AP171" s="208"/>
      <c r="AQ171" s="208"/>
      <c r="AR171" s="208"/>
      <c r="AS171" s="208"/>
      <c r="AT171" s="208"/>
      <c r="AU171" s="208"/>
      <c r="AV171" s="208"/>
      <c r="AW171" s="208"/>
      <c r="AX171" s="208"/>
      <c r="AY171" s="208"/>
      <c r="AZ171" s="208"/>
      <c r="BA171" s="208"/>
      <c r="BB171" s="208"/>
      <c r="BC171" s="208"/>
      <c r="BD171" s="208"/>
      <c r="BE171" s="208"/>
      <c r="BF171" s="208"/>
    </row>
    <row r="172" spans="1:58" s="223" customFormat="1" ht="15" hidden="1">
      <c r="A172" s="224"/>
      <c r="B172" s="220" t="s">
        <v>220</v>
      </c>
      <c r="C172" s="215">
        <f>D57*Árak!C55</f>
        <v>0</v>
      </c>
      <c r="D172" s="215">
        <f>F57*Árak!D55</f>
        <v>0</v>
      </c>
      <c r="E172" s="215">
        <f>H57*Árak!E55</f>
        <v>0</v>
      </c>
      <c r="F172" s="215">
        <f>J57*Árak!F55</f>
        <v>0</v>
      </c>
      <c r="G172" s="215">
        <f>L57*Árak!G55</f>
        <v>0</v>
      </c>
      <c r="H172" s="215">
        <f>C98*Árak!B85</f>
        <v>0</v>
      </c>
      <c r="I172" s="221"/>
      <c r="J172" s="215">
        <f>C117*Árak!B105</f>
        <v>0</v>
      </c>
      <c r="K172" s="221"/>
      <c r="L172" s="221"/>
      <c r="M172" s="221"/>
      <c r="N172" s="220"/>
      <c r="O172" s="221"/>
      <c r="P172" s="221"/>
      <c r="Q172" s="221"/>
      <c r="R172" s="221"/>
      <c r="S172" s="221"/>
      <c r="T172" s="208"/>
      <c r="U172" s="208"/>
      <c r="V172" s="208"/>
      <c r="W172" s="208"/>
      <c r="X172" s="208"/>
      <c r="Y172" s="208"/>
      <c r="Z172" s="208"/>
      <c r="AA172" s="208"/>
      <c r="AB172" s="208"/>
      <c r="AC172" s="208"/>
      <c r="AD172" s="208"/>
      <c r="AE172" s="208"/>
      <c r="AF172" s="208"/>
      <c r="AG172" s="208"/>
      <c r="AH172" s="208"/>
      <c r="AI172" s="208"/>
      <c r="AJ172" s="208"/>
      <c r="AK172" s="208"/>
      <c r="AL172" s="208"/>
      <c r="AM172" s="208"/>
      <c r="AN172" s="208"/>
      <c r="AO172" s="208"/>
      <c r="AP172" s="208"/>
      <c r="AQ172" s="208"/>
      <c r="AR172" s="208"/>
      <c r="AS172" s="208"/>
      <c r="AT172" s="208"/>
      <c r="AU172" s="208"/>
      <c r="AV172" s="208"/>
      <c r="AW172" s="208"/>
      <c r="AX172" s="208"/>
      <c r="AY172" s="208"/>
      <c r="AZ172" s="208"/>
      <c r="BA172" s="208"/>
      <c r="BB172" s="208"/>
      <c r="BC172" s="208"/>
      <c r="BD172" s="208"/>
      <c r="BE172" s="208"/>
      <c r="BF172" s="208"/>
    </row>
    <row r="173" spans="1:58" s="223" customFormat="1" ht="15" hidden="1">
      <c r="A173" s="224"/>
      <c r="B173" s="214" t="s">
        <v>225</v>
      </c>
      <c r="C173" s="215">
        <f>D58*Árak!C56</f>
        <v>0</v>
      </c>
      <c r="D173" s="215">
        <f>F58*Árak!D56</f>
        <v>0</v>
      </c>
      <c r="E173" s="215">
        <f>H58*Árak!E56</f>
        <v>0</v>
      </c>
      <c r="F173" s="215">
        <f>J58*Árak!F56</f>
        <v>0</v>
      </c>
      <c r="G173" s="215">
        <f>L58*Árak!G56</f>
        <v>0</v>
      </c>
      <c r="H173" s="215">
        <f>C99*Árak!B86</f>
        <v>0</v>
      </c>
      <c r="I173" s="221"/>
      <c r="J173" s="215">
        <f>C118*Árak!B106</f>
        <v>0</v>
      </c>
      <c r="K173" s="221"/>
      <c r="L173" s="221"/>
      <c r="M173" s="221"/>
      <c r="N173" s="220"/>
      <c r="O173" s="221"/>
      <c r="P173" s="221"/>
      <c r="Q173" s="221"/>
      <c r="R173" s="221"/>
      <c r="S173" s="221"/>
      <c r="T173" s="208"/>
      <c r="U173" s="208"/>
      <c r="V173" s="208"/>
      <c r="W173" s="208"/>
      <c r="X173" s="208"/>
      <c r="Y173" s="208"/>
      <c r="Z173" s="208"/>
      <c r="AA173" s="208"/>
      <c r="AB173" s="208"/>
      <c r="AC173" s="208"/>
      <c r="AD173" s="208"/>
      <c r="AE173" s="208"/>
      <c r="AF173" s="208"/>
      <c r="AG173" s="208"/>
      <c r="AH173" s="208"/>
      <c r="AI173" s="208"/>
      <c r="AJ173" s="208"/>
      <c r="AK173" s="208"/>
      <c r="AL173" s="208"/>
      <c r="AM173" s="208"/>
      <c r="AN173" s="208"/>
      <c r="AO173" s="208"/>
      <c r="AP173" s="208"/>
      <c r="AQ173" s="208"/>
      <c r="AR173" s="208"/>
      <c r="AS173" s="208"/>
      <c r="AT173" s="208"/>
      <c r="AU173" s="208"/>
      <c r="AV173" s="208"/>
      <c r="AW173" s="208"/>
      <c r="AX173" s="208"/>
      <c r="AY173" s="208"/>
      <c r="AZ173" s="208"/>
      <c r="BA173" s="208"/>
      <c r="BB173" s="208"/>
      <c r="BC173" s="208"/>
      <c r="BD173" s="208"/>
      <c r="BE173" s="208"/>
      <c r="BF173" s="208"/>
    </row>
    <row r="174" spans="1:58" s="223" customFormat="1" ht="15" hidden="1">
      <c r="A174" s="224"/>
      <c r="B174" s="214" t="s">
        <v>231</v>
      </c>
      <c r="C174" s="215">
        <f>D59*Árak!C57</f>
        <v>0</v>
      </c>
      <c r="D174" s="215">
        <f>F59*Árak!D57</f>
        <v>0</v>
      </c>
      <c r="E174" s="215">
        <f>H59*Árak!E57</f>
        <v>0</v>
      </c>
      <c r="F174" s="215">
        <f>J59*Árak!F57</f>
        <v>0</v>
      </c>
      <c r="G174" s="215">
        <f>L59*Árak!G57</f>
        <v>0</v>
      </c>
      <c r="H174" s="215">
        <f>C100*Árak!B87</f>
        <v>0</v>
      </c>
      <c r="I174" s="221"/>
      <c r="J174" s="215">
        <f>C119*Árak!B107</f>
        <v>0</v>
      </c>
      <c r="K174" s="221"/>
      <c r="L174" s="221"/>
      <c r="M174" s="221"/>
      <c r="N174" s="220"/>
      <c r="O174" s="221"/>
      <c r="P174" s="221"/>
      <c r="Q174" s="221"/>
      <c r="R174" s="221"/>
      <c r="S174" s="221"/>
      <c r="T174" s="208"/>
      <c r="U174" s="208"/>
      <c r="V174" s="208"/>
      <c r="W174" s="208"/>
      <c r="X174" s="208"/>
      <c r="Y174" s="208"/>
      <c r="Z174" s="208"/>
      <c r="AA174" s="208"/>
      <c r="AB174" s="208"/>
      <c r="AC174" s="208"/>
      <c r="AD174" s="208"/>
      <c r="AE174" s="208"/>
      <c r="AF174" s="208"/>
      <c r="AG174" s="208"/>
      <c r="AH174" s="208"/>
      <c r="AI174" s="208"/>
      <c r="AJ174" s="208"/>
      <c r="AK174" s="208"/>
      <c r="AL174" s="208"/>
      <c r="AM174" s="208"/>
      <c r="AN174" s="208"/>
      <c r="AO174" s="208"/>
      <c r="AP174" s="208"/>
      <c r="AQ174" s="208"/>
      <c r="AR174" s="208"/>
      <c r="AS174" s="208"/>
      <c r="AT174" s="208"/>
      <c r="AU174" s="208"/>
      <c r="AV174" s="208"/>
      <c r="AW174" s="208"/>
      <c r="AX174" s="208"/>
      <c r="AY174" s="208"/>
      <c r="AZ174" s="208"/>
      <c r="BA174" s="208"/>
      <c r="BB174" s="208"/>
      <c r="BC174" s="208"/>
      <c r="BD174" s="208"/>
      <c r="BE174" s="208"/>
      <c r="BF174" s="208"/>
    </row>
    <row r="175" spans="1:58" s="223" customFormat="1" ht="15" hidden="1">
      <c r="A175" s="224"/>
      <c r="B175" s="214" t="s">
        <v>240</v>
      </c>
      <c r="C175" s="215">
        <f>D61*Árak!C58</f>
        <v>0</v>
      </c>
      <c r="D175" s="215">
        <f>F61*Árak!D58</f>
        <v>0</v>
      </c>
      <c r="E175" s="215">
        <f>H61*Árak!E58</f>
        <v>0</v>
      </c>
      <c r="F175" s="215">
        <f>J61*Árak!F58</f>
        <v>0</v>
      </c>
      <c r="G175" s="215">
        <f>L61*Árak!G58</f>
        <v>0</v>
      </c>
      <c r="H175" s="215">
        <f>C101*Árak!B88</f>
        <v>0</v>
      </c>
      <c r="I175" s="221"/>
      <c r="J175" s="215">
        <f>C120*Árak!B108</f>
        <v>0</v>
      </c>
      <c r="K175" s="221"/>
      <c r="L175" s="221"/>
      <c r="M175" s="221"/>
      <c r="N175" s="220"/>
      <c r="O175" s="221"/>
      <c r="P175" s="221"/>
      <c r="Q175" s="221"/>
      <c r="R175" s="221"/>
      <c r="S175" s="221"/>
      <c r="T175" s="208"/>
      <c r="U175" s="208"/>
      <c r="V175" s="208"/>
      <c r="W175" s="208"/>
      <c r="X175" s="208"/>
      <c r="Y175" s="208"/>
      <c r="Z175" s="208"/>
      <c r="AA175" s="208"/>
      <c r="AB175" s="208"/>
      <c r="AC175" s="208"/>
      <c r="AD175" s="208"/>
      <c r="AE175" s="208"/>
      <c r="AF175" s="208"/>
      <c r="AG175" s="208"/>
      <c r="AH175" s="208"/>
      <c r="AI175" s="208"/>
      <c r="AJ175" s="208"/>
      <c r="AK175" s="208"/>
      <c r="AL175" s="208"/>
      <c r="AM175" s="208"/>
      <c r="AN175" s="208"/>
      <c r="AO175" s="208"/>
      <c r="AP175" s="208"/>
      <c r="AQ175" s="208"/>
      <c r="AR175" s="208"/>
      <c r="AS175" s="208"/>
      <c r="AT175" s="208"/>
      <c r="AU175" s="208"/>
      <c r="AV175" s="208"/>
      <c r="AW175" s="208"/>
      <c r="AX175" s="208"/>
      <c r="AY175" s="208"/>
      <c r="AZ175" s="208"/>
      <c r="BA175" s="208"/>
      <c r="BB175" s="208"/>
      <c r="BC175" s="208"/>
      <c r="BD175" s="208"/>
      <c r="BE175" s="208"/>
      <c r="BF175" s="208"/>
    </row>
    <row r="176" spans="1:58" s="223" customFormat="1" ht="15" hidden="1">
      <c r="A176" s="224"/>
      <c r="B176" s="189"/>
      <c r="C176" s="189"/>
      <c r="D176" s="189"/>
      <c r="E176" s="189"/>
      <c r="F176" s="189"/>
      <c r="G176" s="189"/>
      <c r="H176" s="189"/>
      <c r="I176" s="189"/>
      <c r="J176" s="189"/>
      <c r="K176" s="189"/>
      <c r="L176" s="189"/>
      <c r="M176" s="189"/>
      <c r="N176" s="224"/>
      <c r="O176" s="189"/>
      <c r="P176" s="189"/>
      <c r="Q176" s="225"/>
      <c r="R176" s="225"/>
      <c r="S176" s="225"/>
      <c r="T176" s="208"/>
      <c r="U176" s="208"/>
      <c r="V176" s="208"/>
      <c r="W176" s="208"/>
      <c r="X176" s="208"/>
      <c r="Y176" s="208"/>
      <c r="Z176" s="208"/>
      <c r="AA176" s="208"/>
      <c r="AB176" s="208"/>
      <c r="AC176" s="208"/>
      <c r="AD176" s="208"/>
      <c r="AE176" s="208"/>
      <c r="AF176" s="208"/>
      <c r="AG176" s="208"/>
      <c r="AH176" s="208"/>
      <c r="AI176" s="208"/>
      <c r="AJ176" s="208"/>
      <c r="AK176" s="208"/>
      <c r="AL176" s="208"/>
      <c r="AM176" s="208"/>
      <c r="AN176" s="208"/>
      <c r="AO176" s="208"/>
      <c r="AP176" s="208"/>
      <c r="AQ176" s="208"/>
      <c r="AR176" s="208"/>
      <c r="AS176" s="208"/>
      <c r="AT176" s="208"/>
      <c r="AU176" s="208"/>
      <c r="AV176" s="208"/>
      <c r="AW176" s="208"/>
      <c r="AX176" s="208"/>
      <c r="AY176" s="208"/>
      <c r="AZ176" s="208"/>
      <c r="BA176" s="208"/>
      <c r="BB176" s="208"/>
      <c r="BC176" s="208"/>
      <c r="BD176" s="208"/>
      <c r="BE176" s="208"/>
      <c r="BF176" s="208"/>
    </row>
    <row r="177" spans="1:58" s="223" customFormat="1" ht="15" hidden="1">
      <c r="A177" s="224"/>
      <c r="B177" s="189"/>
      <c r="C177" s="189">
        <f>SUM(C123:C175)</f>
        <v>0</v>
      </c>
      <c r="D177" s="189">
        <f aca="true" t="shared" si="0" ref="D177:J177">SUM(D123:D175)</f>
        <v>0</v>
      </c>
      <c r="E177" s="189">
        <f t="shared" si="0"/>
        <v>0</v>
      </c>
      <c r="F177" s="189">
        <f t="shared" si="0"/>
        <v>0</v>
      </c>
      <c r="G177" s="189">
        <f t="shared" si="0"/>
        <v>0</v>
      </c>
      <c r="H177" s="189" t="e">
        <f t="shared" si="0"/>
        <v>#REF!</v>
      </c>
      <c r="I177" s="189">
        <f t="shared" si="0"/>
        <v>0</v>
      </c>
      <c r="J177" s="189" t="e">
        <f t="shared" si="0"/>
        <v>#REF!</v>
      </c>
      <c r="K177" s="189"/>
      <c r="L177" s="189"/>
      <c r="M177" s="189"/>
      <c r="N177" s="224"/>
      <c r="O177" s="189"/>
      <c r="P177" s="189"/>
      <c r="Q177" s="225"/>
      <c r="R177" s="225"/>
      <c r="S177" s="225"/>
      <c r="T177" s="208"/>
      <c r="U177" s="208"/>
      <c r="V177" s="208"/>
      <c r="W177" s="208"/>
      <c r="X177" s="208"/>
      <c r="Y177" s="208"/>
      <c r="Z177" s="208"/>
      <c r="AA177" s="208"/>
      <c r="AB177" s="208"/>
      <c r="AC177" s="208"/>
      <c r="AD177" s="208"/>
      <c r="AE177" s="208"/>
      <c r="AF177" s="208"/>
      <c r="AG177" s="208"/>
      <c r="AH177" s="208"/>
      <c r="AI177" s="208"/>
      <c r="AJ177" s="208"/>
      <c r="AK177" s="208"/>
      <c r="AL177" s="208"/>
      <c r="AM177" s="208"/>
      <c r="AN177" s="208"/>
      <c r="AO177" s="208"/>
      <c r="AP177" s="208"/>
      <c r="AQ177" s="208"/>
      <c r="AR177" s="208"/>
      <c r="AS177" s="208"/>
      <c r="AT177" s="208"/>
      <c r="AU177" s="208"/>
      <c r="AV177" s="208"/>
      <c r="AW177" s="208"/>
      <c r="AX177" s="208"/>
      <c r="AY177" s="208"/>
      <c r="AZ177" s="208"/>
      <c r="BA177" s="208"/>
      <c r="BB177" s="208"/>
      <c r="BC177" s="208"/>
      <c r="BD177" s="208"/>
      <c r="BE177" s="208"/>
      <c r="BF177" s="208"/>
    </row>
    <row r="178" spans="1:58" s="223" customFormat="1" ht="15" hidden="1">
      <c r="A178" s="224"/>
      <c r="B178" s="189"/>
      <c r="C178" s="189"/>
      <c r="D178" s="189"/>
      <c r="E178" s="189"/>
      <c r="F178" s="189"/>
      <c r="G178" s="189"/>
      <c r="H178" s="189"/>
      <c r="I178" s="189"/>
      <c r="J178" s="189"/>
      <c r="K178" s="189"/>
      <c r="L178" s="189"/>
      <c r="M178" s="189"/>
      <c r="N178" s="224"/>
      <c r="O178" s="189"/>
      <c r="P178" s="189"/>
      <c r="Q178" s="225"/>
      <c r="R178" s="225"/>
      <c r="S178" s="225"/>
      <c r="T178" s="208"/>
      <c r="U178" s="208"/>
      <c r="V178" s="208"/>
      <c r="W178" s="208"/>
      <c r="X178" s="208"/>
      <c r="Y178" s="208"/>
      <c r="Z178" s="208"/>
      <c r="AA178" s="208"/>
      <c r="AB178" s="208"/>
      <c r="AC178" s="208"/>
      <c r="AD178" s="208"/>
      <c r="AE178" s="208"/>
      <c r="AF178" s="208"/>
      <c r="AG178" s="208"/>
      <c r="AH178" s="208"/>
      <c r="AI178" s="208"/>
      <c r="AJ178" s="208"/>
      <c r="AK178" s="208"/>
      <c r="AL178" s="208"/>
      <c r="AM178" s="208"/>
      <c r="AN178" s="208"/>
      <c r="AO178" s="208"/>
      <c r="AP178" s="208"/>
      <c r="AQ178" s="208"/>
      <c r="AR178" s="208"/>
      <c r="AS178" s="208"/>
      <c r="AT178" s="208"/>
      <c r="AU178" s="208"/>
      <c r="AV178" s="208"/>
      <c r="AW178" s="208"/>
      <c r="AX178" s="208"/>
      <c r="AY178" s="208"/>
      <c r="AZ178" s="208"/>
      <c r="BA178" s="208"/>
      <c r="BB178" s="208"/>
      <c r="BC178" s="208"/>
      <c r="BD178" s="208"/>
      <c r="BE178" s="208"/>
      <c r="BF178" s="208"/>
    </row>
    <row r="179" spans="1:58" s="223" customFormat="1" ht="15" hidden="1">
      <c r="A179" s="224"/>
      <c r="B179" s="189"/>
      <c r="C179" s="189"/>
      <c r="D179" s="189"/>
      <c r="E179" s="189"/>
      <c r="F179" s="189"/>
      <c r="G179" s="189"/>
      <c r="H179" s="189"/>
      <c r="I179" s="189"/>
      <c r="J179" s="189"/>
      <c r="K179" s="189"/>
      <c r="L179" s="189"/>
      <c r="M179" s="189"/>
      <c r="N179" s="224"/>
      <c r="O179" s="189"/>
      <c r="P179" s="189"/>
      <c r="Q179" s="225"/>
      <c r="R179" s="225"/>
      <c r="S179" s="225"/>
      <c r="T179" s="208"/>
      <c r="U179" s="208"/>
      <c r="V179" s="208"/>
      <c r="W179" s="208"/>
      <c r="X179" s="208"/>
      <c r="Y179" s="208"/>
      <c r="Z179" s="208"/>
      <c r="AA179" s="208"/>
      <c r="AB179" s="208"/>
      <c r="AC179" s="208"/>
      <c r="AD179" s="208"/>
      <c r="AE179" s="208"/>
      <c r="AF179" s="208"/>
      <c r="AG179" s="208"/>
      <c r="AH179" s="208"/>
      <c r="AI179" s="208"/>
      <c r="AJ179" s="208"/>
      <c r="AK179" s="208"/>
      <c r="AL179" s="208"/>
      <c r="AM179" s="208"/>
      <c r="AN179" s="208"/>
      <c r="AO179" s="208"/>
      <c r="AP179" s="208"/>
      <c r="AQ179" s="208"/>
      <c r="AR179" s="208"/>
      <c r="AS179" s="208"/>
      <c r="AT179" s="208"/>
      <c r="AU179" s="208"/>
      <c r="AV179" s="208"/>
      <c r="AW179" s="208"/>
      <c r="AX179" s="208"/>
      <c r="AY179" s="208"/>
      <c r="AZ179" s="208"/>
      <c r="BA179" s="208"/>
      <c r="BB179" s="208"/>
      <c r="BC179" s="208"/>
      <c r="BD179" s="208"/>
      <c r="BE179" s="208"/>
      <c r="BF179" s="208"/>
    </row>
    <row r="180" spans="1:58" s="223" customFormat="1" ht="15" hidden="1">
      <c r="A180" s="224"/>
      <c r="B180" s="189"/>
      <c r="C180" s="189"/>
      <c r="D180" s="189"/>
      <c r="E180" s="189"/>
      <c r="F180" s="189"/>
      <c r="G180" s="189"/>
      <c r="H180" s="189"/>
      <c r="I180" s="189"/>
      <c r="J180" s="189"/>
      <c r="K180" s="189"/>
      <c r="L180" s="189"/>
      <c r="M180" s="189"/>
      <c r="N180" s="224"/>
      <c r="O180" s="189"/>
      <c r="P180" s="189"/>
      <c r="Q180" s="208"/>
      <c r="R180" s="208"/>
      <c r="S180" s="208"/>
      <c r="T180" s="208"/>
      <c r="U180" s="208"/>
      <c r="V180" s="208"/>
      <c r="W180" s="208"/>
      <c r="X180" s="208"/>
      <c r="Y180" s="208"/>
      <c r="Z180" s="208"/>
      <c r="AA180" s="208"/>
      <c r="AB180" s="208"/>
      <c r="AC180" s="208"/>
      <c r="AD180" s="208"/>
      <c r="AE180" s="208"/>
      <c r="AF180" s="208"/>
      <c r="AG180" s="208"/>
      <c r="AH180" s="208"/>
      <c r="AI180" s="208"/>
      <c r="AJ180" s="208"/>
      <c r="AK180" s="208"/>
      <c r="AL180" s="208"/>
      <c r="AM180" s="208"/>
      <c r="AN180" s="208"/>
      <c r="AO180" s="208"/>
      <c r="AP180" s="208"/>
      <c r="AQ180" s="208"/>
      <c r="AR180" s="208"/>
      <c r="AS180" s="208"/>
      <c r="AT180" s="208"/>
      <c r="AU180" s="208"/>
      <c r="AV180" s="208"/>
      <c r="AW180" s="208"/>
      <c r="AX180" s="208"/>
      <c r="AY180" s="208"/>
      <c r="AZ180" s="208"/>
      <c r="BA180" s="208"/>
      <c r="BB180" s="208"/>
      <c r="BC180" s="208"/>
      <c r="BD180" s="208"/>
      <c r="BE180" s="208"/>
      <c r="BF180" s="208"/>
    </row>
    <row r="181" spans="1:58" s="223" customFormat="1" ht="15" hidden="1">
      <c r="A181" s="224"/>
      <c r="B181" s="189"/>
      <c r="C181" s="189"/>
      <c r="D181" s="189"/>
      <c r="E181" s="189"/>
      <c r="F181" s="189"/>
      <c r="G181" s="189"/>
      <c r="H181" s="189"/>
      <c r="I181" s="189"/>
      <c r="J181" s="189"/>
      <c r="K181" s="189"/>
      <c r="L181" s="189"/>
      <c r="M181" s="189"/>
      <c r="N181" s="224"/>
      <c r="O181" s="189"/>
      <c r="P181" s="189"/>
      <c r="Q181" s="208"/>
      <c r="R181" s="208"/>
      <c r="S181" s="208"/>
      <c r="T181" s="208"/>
      <c r="U181" s="208"/>
      <c r="V181" s="208"/>
      <c r="W181" s="208"/>
      <c r="X181" s="208"/>
      <c r="Y181" s="208"/>
      <c r="Z181" s="208"/>
      <c r="AA181" s="208"/>
      <c r="AB181" s="208"/>
      <c r="AC181" s="208"/>
      <c r="AD181" s="208"/>
      <c r="AE181" s="208"/>
      <c r="AF181" s="208"/>
      <c r="AG181" s="208"/>
      <c r="AH181" s="208"/>
      <c r="AI181" s="208"/>
      <c r="AJ181" s="208"/>
      <c r="AK181" s="208"/>
      <c r="AL181" s="208"/>
      <c r="AM181" s="208"/>
      <c r="AN181" s="208"/>
      <c r="AO181" s="208"/>
      <c r="AP181" s="208"/>
      <c r="AQ181" s="208"/>
      <c r="AR181" s="208"/>
      <c r="AS181" s="208"/>
      <c r="AT181" s="208"/>
      <c r="AU181" s="208"/>
      <c r="AV181" s="208"/>
      <c r="AW181" s="208"/>
      <c r="AX181" s="208"/>
      <c r="AY181" s="208"/>
      <c r="AZ181" s="208"/>
      <c r="BA181" s="208"/>
      <c r="BB181" s="208"/>
      <c r="BC181" s="208"/>
      <c r="BD181" s="208"/>
      <c r="BE181" s="208"/>
      <c r="BF181" s="208"/>
    </row>
    <row r="182" spans="1:58" s="223" customFormat="1" ht="15" hidden="1">
      <c r="A182" s="224"/>
      <c r="B182" s="189"/>
      <c r="C182" s="189"/>
      <c r="D182" s="189"/>
      <c r="E182" s="189"/>
      <c r="F182" s="189"/>
      <c r="G182" s="189" t="e">
        <f>SUM(C177:J177)</f>
        <v>#REF!</v>
      </c>
      <c r="H182" s="189"/>
      <c r="I182" s="189"/>
      <c r="J182" s="189"/>
      <c r="K182" s="189"/>
      <c r="L182" s="189"/>
      <c r="M182" s="189"/>
      <c r="N182" s="224"/>
      <c r="O182" s="189"/>
      <c r="P182" s="189"/>
      <c r="Q182" s="208"/>
      <c r="R182" s="208"/>
      <c r="S182" s="208"/>
      <c r="T182" s="208"/>
      <c r="U182" s="208"/>
      <c r="V182" s="208"/>
      <c r="W182" s="208"/>
      <c r="X182" s="208"/>
      <c r="Y182" s="208"/>
      <c r="Z182" s="208"/>
      <c r="AA182" s="208"/>
      <c r="AB182" s="208"/>
      <c r="AC182" s="208"/>
      <c r="AD182" s="208"/>
      <c r="AE182" s="208"/>
      <c r="AF182" s="208"/>
      <c r="AG182" s="208"/>
      <c r="AH182" s="208"/>
      <c r="AI182" s="208"/>
      <c r="AJ182" s="208"/>
      <c r="AK182" s="208"/>
      <c r="AL182" s="208"/>
      <c r="AM182" s="208"/>
      <c r="AN182" s="208"/>
      <c r="AO182" s="208"/>
      <c r="AP182" s="208"/>
      <c r="AQ182" s="208"/>
      <c r="AR182" s="208"/>
      <c r="AS182" s="208"/>
      <c r="AT182" s="208"/>
      <c r="AU182" s="208"/>
      <c r="AV182" s="208"/>
      <c r="AW182" s="208"/>
      <c r="AX182" s="208"/>
      <c r="AY182" s="208"/>
      <c r="AZ182" s="208"/>
      <c r="BA182" s="208"/>
      <c r="BB182" s="208"/>
      <c r="BC182" s="208"/>
      <c r="BD182" s="208"/>
      <c r="BE182" s="208"/>
      <c r="BF182" s="208"/>
    </row>
    <row r="183" spans="1:58" s="223" customFormat="1" ht="15" hidden="1">
      <c r="A183" s="224"/>
      <c r="B183" s="189"/>
      <c r="C183" s="189"/>
      <c r="D183" s="189"/>
      <c r="E183" s="189"/>
      <c r="F183" s="189"/>
      <c r="G183" s="189"/>
      <c r="H183" s="189"/>
      <c r="I183" s="189"/>
      <c r="J183" s="189"/>
      <c r="K183" s="189"/>
      <c r="L183" s="189"/>
      <c r="M183" s="189"/>
      <c r="N183" s="224"/>
      <c r="O183" s="189"/>
      <c r="P183" s="189"/>
      <c r="Q183" s="208"/>
      <c r="R183" s="208"/>
      <c r="S183" s="208"/>
      <c r="T183" s="208"/>
      <c r="U183" s="208"/>
      <c r="V183" s="208"/>
      <c r="W183" s="208"/>
      <c r="X183" s="208"/>
      <c r="Y183" s="208"/>
      <c r="Z183" s="208"/>
      <c r="AA183" s="208"/>
      <c r="AB183" s="208"/>
      <c r="AC183" s="208"/>
      <c r="AD183" s="208"/>
      <c r="AE183" s="208"/>
      <c r="AF183" s="208"/>
      <c r="AG183" s="208"/>
      <c r="AH183" s="208"/>
      <c r="AI183" s="208"/>
      <c r="AJ183" s="208"/>
      <c r="AK183" s="208"/>
      <c r="AL183" s="208"/>
      <c r="AM183" s="208"/>
      <c r="AN183" s="208"/>
      <c r="AO183" s="208"/>
      <c r="AP183" s="208"/>
      <c r="AQ183" s="208"/>
      <c r="AR183" s="208"/>
      <c r="AS183" s="208"/>
      <c r="AT183" s="208"/>
      <c r="AU183" s="208"/>
      <c r="AV183" s="208"/>
      <c r="AW183" s="208"/>
      <c r="AX183" s="208"/>
      <c r="AY183" s="208"/>
      <c r="AZ183" s="208"/>
      <c r="BA183" s="208"/>
      <c r="BB183" s="208"/>
      <c r="BC183" s="208"/>
      <c r="BD183" s="208"/>
      <c r="BE183" s="208"/>
      <c r="BF183" s="208"/>
    </row>
    <row r="184" spans="1:58" s="223" customFormat="1" ht="15" hidden="1">
      <c r="A184" s="224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224"/>
      <c r="O184" s="189"/>
      <c r="P184" s="189"/>
      <c r="Q184" s="208"/>
      <c r="R184" s="208"/>
      <c r="S184" s="208"/>
      <c r="T184" s="208"/>
      <c r="U184" s="208"/>
      <c r="V184" s="208"/>
      <c r="W184" s="208"/>
      <c r="X184" s="208"/>
      <c r="Y184" s="208"/>
      <c r="Z184" s="208"/>
      <c r="AA184" s="208"/>
      <c r="AB184" s="208"/>
      <c r="AC184" s="208"/>
      <c r="AD184" s="208"/>
      <c r="AE184" s="208"/>
      <c r="AF184" s="208"/>
      <c r="AG184" s="208"/>
      <c r="AH184" s="208"/>
      <c r="AI184" s="208"/>
      <c r="AJ184" s="208"/>
      <c r="AK184" s="208"/>
      <c r="AL184" s="208"/>
      <c r="AM184" s="208"/>
      <c r="AN184" s="208"/>
      <c r="AO184" s="208"/>
      <c r="AP184" s="208"/>
      <c r="AQ184" s="208"/>
      <c r="AR184" s="208"/>
      <c r="AS184" s="208"/>
      <c r="AT184" s="208"/>
      <c r="AU184" s="208"/>
      <c r="AV184" s="208"/>
      <c r="AW184" s="208"/>
      <c r="AX184" s="208"/>
      <c r="AY184" s="208"/>
      <c r="AZ184" s="208"/>
      <c r="BA184" s="208"/>
      <c r="BB184" s="208"/>
      <c r="BC184" s="208"/>
      <c r="BD184" s="208"/>
      <c r="BE184" s="208"/>
      <c r="BF184" s="208"/>
    </row>
    <row r="185" spans="1:58" s="223" customFormat="1" ht="15" hidden="1">
      <c r="A185" s="224"/>
      <c r="B185" s="189"/>
      <c r="C185" s="189"/>
      <c r="D185" s="189"/>
      <c r="E185" s="189"/>
      <c r="F185" s="189"/>
      <c r="G185" s="189"/>
      <c r="H185" s="189"/>
      <c r="I185" s="189"/>
      <c r="J185" s="189"/>
      <c r="K185" s="189"/>
      <c r="L185" s="189"/>
      <c r="M185" s="189"/>
      <c r="N185" s="224"/>
      <c r="O185" s="189"/>
      <c r="P185" s="189"/>
      <c r="Q185" s="208"/>
      <c r="R185" s="208"/>
      <c r="S185" s="208"/>
      <c r="T185" s="208"/>
      <c r="U185" s="208"/>
      <c r="V185" s="208"/>
      <c r="W185" s="208"/>
      <c r="X185" s="208"/>
      <c r="Y185" s="208"/>
      <c r="Z185" s="208"/>
      <c r="AA185" s="208"/>
      <c r="AB185" s="208"/>
      <c r="AC185" s="208"/>
      <c r="AD185" s="208"/>
      <c r="AE185" s="208"/>
      <c r="AF185" s="208"/>
      <c r="AG185" s="208"/>
      <c r="AH185" s="208"/>
      <c r="AI185" s="208"/>
      <c r="AJ185" s="208"/>
      <c r="AK185" s="208"/>
      <c r="AL185" s="208"/>
      <c r="AM185" s="208"/>
      <c r="AN185" s="208"/>
      <c r="AO185" s="208"/>
      <c r="AP185" s="208"/>
      <c r="AQ185" s="208"/>
      <c r="AR185" s="208"/>
      <c r="AS185" s="208"/>
      <c r="AT185" s="208"/>
      <c r="AU185" s="208"/>
      <c r="AV185" s="208"/>
      <c r="AW185" s="208"/>
      <c r="AX185" s="208"/>
      <c r="AY185" s="208"/>
      <c r="AZ185" s="208"/>
      <c r="BA185" s="208"/>
      <c r="BB185" s="208"/>
      <c r="BC185" s="208"/>
      <c r="BD185" s="208"/>
      <c r="BE185" s="208"/>
      <c r="BF185" s="208"/>
    </row>
    <row r="186" spans="1:58" s="223" customFormat="1" ht="15" hidden="1">
      <c r="A186" s="224"/>
      <c r="B186" s="189"/>
      <c r="C186" s="189"/>
      <c r="D186" s="189"/>
      <c r="E186" s="189"/>
      <c r="F186" s="189"/>
      <c r="G186" s="189"/>
      <c r="H186" s="189"/>
      <c r="I186" s="189"/>
      <c r="J186" s="189"/>
      <c r="K186" s="189"/>
      <c r="L186" s="189"/>
      <c r="M186" s="189"/>
      <c r="N186" s="224"/>
      <c r="O186" s="189"/>
      <c r="P186" s="189"/>
      <c r="Q186" s="208"/>
      <c r="R186" s="208"/>
      <c r="S186" s="208"/>
      <c r="T186" s="208"/>
      <c r="U186" s="208"/>
      <c r="V186" s="208"/>
      <c r="W186" s="208"/>
      <c r="X186" s="208"/>
      <c r="Y186" s="208"/>
      <c r="Z186" s="208"/>
      <c r="AA186" s="208"/>
      <c r="AB186" s="208"/>
      <c r="AC186" s="208"/>
      <c r="AD186" s="208"/>
      <c r="AE186" s="208"/>
      <c r="AF186" s="208"/>
      <c r="AG186" s="208"/>
      <c r="AH186" s="208"/>
      <c r="AI186" s="208"/>
      <c r="AJ186" s="208"/>
      <c r="AK186" s="208"/>
      <c r="AL186" s="208"/>
      <c r="AM186" s="208"/>
      <c r="AN186" s="208"/>
      <c r="AO186" s="208"/>
      <c r="AP186" s="208"/>
      <c r="AQ186" s="208"/>
      <c r="AR186" s="208"/>
      <c r="AS186" s="208"/>
      <c r="AT186" s="208"/>
      <c r="AU186" s="208"/>
      <c r="AV186" s="208"/>
      <c r="AW186" s="208"/>
      <c r="AX186" s="208"/>
      <c r="AY186" s="208"/>
      <c r="AZ186" s="208"/>
      <c r="BA186" s="208"/>
      <c r="BB186" s="208"/>
      <c r="BC186" s="208"/>
      <c r="BD186" s="208"/>
      <c r="BE186" s="208"/>
      <c r="BF186" s="208"/>
    </row>
    <row r="187" spans="1:58" s="223" customFormat="1" ht="15" hidden="1">
      <c r="A187" s="224"/>
      <c r="B187" s="189"/>
      <c r="C187" s="189"/>
      <c r="D187" s="189"/>
      <c r="E187" s="189"/>
      <c r="F187" s="189"/>
      <c r="G187" s="189"/>
      <c r="H187" s="189"/>
      <c r="I187" s="189"/>
      <c r="J187" s="189"/>
      <c r="K187" s="189"/>
      <c r="L187" s="189"/>
      <c r="M187" s="189"/>
      <c r="N187" s="224"/>
      <c r="O187" s="189"/>
      <c r="P187" s="189"/>
      <c r="Q187" s="208"/>
      <c r="R187" s="208"/>
      <c r="S187" s="208"/>
      <c r="T187" s="208"/>
      <c r="U187" s="208"/>
      <c r="V187" s="208"/>
      <c r="W187" s="208"/>
      <c r="X187" s="208"/>
      <c r="Y187" s="208"/>
      <c r="Z187" s="208"/>
      <c r="AA187" s="208"/>
      <c r="AB187" s="208"/>
      <c r="AC187" s="208"/>
      <c r="AD187" s="208"/>
      <c r="AE187" s="208"/>
      <c r="AF187" s="208"/>
      <c r="AG187" s="208"/>
      <c r="AH187" s="208"/>
      <c r="AI187" s="208"/>
      <c r="AJ187" s="208"/>
      <c r="AK187" s="208"/>
      <c r="AL187" s="208"/>
      <c r="AM187" s="208"/>
      <c r="AN187" s="208"/>
      <c r="AO187" s="208"/>
      <c r="AP187" s="208"/>
      <c r="AQ187" s="208"/>
      <c r="AR187" s="208"/>
      <c r="AS187" s="208"/>
      <c r="AT187" s="208"/>
      <c r="AU187" s="208"/>
      <c r="AV187" s="208"/>
      <c r="AW187" s="208"/>
      <c r="AX187" s="208"/>
      <c r="AY187" s="208"/>
      <c r="AZ187" s="208"/>
      <c r="BA187" s="208"/>
      <c r="BB187" s="208"/>
      <c r="BC187" s="208"/>
      <c r="BD187" s="208"/>
      <c r="BE187" s="208"/>
      <c r="BF187" s="208"/>
    </row>
    <row r="188" spans="1:58" s="223" customFormat="1" ht="15" hidden="1">
      <c r="A188" s="224"/>
      <c r="B188" s="189"/>
      <c r="C188" s="189"/>
      <c r="D188" s="189"/>
      <c r="E188" s="189"/>
      <c r="F188" s="189"/>
      <c r="G188" s="189"/>
      <c r="H188" s="189"/>
      <c r="I188" s="189"/>
      <c r="J188" s="189"/>
      <c r="K188" s="189"/>
      <c r="L188" s="189"/>
      <c r="M188" s="189"/>
      <c r="N188" s="224"/>
      <c r="O188" s="189"/>
      <c r="P188" s="189"/>
      <c r="Q188" s="208"/>
      <c r="R188" s="208"/>
      <c r="S188" s="208"/>
      <c r="T188" s="208"/>
      <c r="U188" s="208"/>
      <c r="V188" s="208"/>
      <c r="W188" s="208"/>
      <c r="X188" s="208"/>
      <c r="Y188" s="208"/>
      <c r="Z188" s="208"/>
      <c r="AA188" s="208"/>
      <c r="AB188" s="208"/>
      <c r="AC188" s="208"/>
      <c r="AD188" s="208"/>
      <c r="AE188" s="208"/>
      <c r="AF188" s="208"/>
      <c r="AG188" s="208"/>
      <c r="AH188" s="208"/>
      <c r="AI188" s="208"/>
      <c r="AJ188" s="208"/>
      <c r="AK188" s="208"/>
      <c r="AL188" s="208"/>
      <c r="AM188" s="208"/>
      <c r="AN188" s="208"/>
      <c r="AO188" s="208"/>
      <c r="AP188" s="208"/>
      <c r="AQ188" s="208"/>
      <c r="AR188" s="208"/>
      <c r="AS188" s="208"/>
      <c r="AT188" s="208"/>
      <c r="AU188" s="208"/>
      <c r="AV188" s="208"/>
      <c r="AW188" s="208"/>
      <c r="AX188" s="208"/>
      <c r="AY188" s="208"/>
      <c r="AZ188" s="208"/>
      <c r="BA188" s="208"/>
      <c r="BB188" s="208"/>
      <c r="BC188" s="208"/>
      <c r="BD188" s="208"/>
      <c r="BE188" s="208"/>
      <c r="BF188" s="208"/>
    </row>
    <row r="189" spans="1:58" s="223" customFormat="1" ht="15" hidden="1">
      <c r="A189" s="224"/>
      <c r="B189" s="189"/>
      <c r="C189" s="189"/>
      <c r="D189" s="189"/>
      <c r="E189" s="189"/>
      <c r="F189" s="189"/>
      <c r="G189" s="189"/>
      <c r="H189" s="189"/>
      <c r="I189" s="189"/>
      <c r="J189" s="189"/>
      <c r="K189" s="189"/>
      <c r="L189" s="189"/>
      <c r="M189" s="189"/>
      <c r="N189" s="224"/>
      <c r="O189" s="189"/>
      <c r="P189" s="189"/>
      <c r="Q189" s="208"/>
      <c r="R189" s="208"/>
      <c r="S189" s="208"/>
      <c r="T189" s="208"/>
      <c r="U189" s="208"/>
      <c r="V189" s="208"/>
      <c r="W189" s="208"/>
      <c r="X189" s="208"/>
      <c r="Y189" s="208"/>
      <c r="Z189" s="208"/>
      <c r="AA189" s="208"/>
      <c r="AB189" s="208"/>
      <c r="AC189" s="208"/>
      <c r="AD189" s="208"/>
      <c r="AE189" s="208"/>
      <c r="AF189" s="208"/>
      <c r="AG189" s="208"/>
      <c r="AH189" s="208"/>
      <c r="AI189" s="208"/>
      <c r="AJ189" s="208"/>
      <c r="AK189" s="208"/>
      <c r="AL189" s="208"/>
      <c r="AM189" s="208"/>
      <c r="AN189" s="208"/>
      <c r="AO189" s="208"/>
      <c r="AP189" s="208"/>
      <c r="AQ189" s="208"/>
      <c r="AR189" s="208"/>
      <c r="AS189" s="208"/>
      <c r="AT189" s="208"/>
      <c r="AU189" s="208"/>
      <c r="AV189" s="208"/>
      <c r="AW189" s="208"/>
      <c r="AX189" s="208"/>
      <c r="AY189" s="208"/>
      <c r="AZ189" s="208"/>
      <c r="BA189" s="208"/>
      <c r="BB189" s="208"/>
      <c r="BC189" s="208"/>
      <c r="BD189" s="208"/>
      <c r="BE189" s="208"/>
      <c r="BF189" s="208"/>
    </row>
    <row r="190" spans="1:58" s="223" customFormat="1" ht="15" hidden="1">
      <c r="A190" s="224"/>
      <c r="B190" s="189"/>
      <c r="C190" s="189"/>
      <c r="D190" s="189"/>
      <c r="E190" s="189"/>
      <c r="F190" s="189"/>
      <c r="G190" s="189"/>
      <c r="H190" s="189"/>
      <c r="I190" s="189"/>
      <c r="J190" s="189"/>
      <c r="K190" s="189"/>
      <c r="L190" s="189"/>
      <c r="M190" s="189"/>
      <c r="N190" s="224"/>
      <c r="O190" s="189"/>
      <c r="P190" s="189"/>
      <c r="Q190" s="208"/>
      <c r="R190" s="208"/>
      <c r="S190" s="208"/>
      <c r="T190" s="208"/>
      <c r="U190" s="208"/>
      <c r="V190" s="208"/>
      <c r="W190" s="208"/>
      <c r="X190" s="208"/>
      <c r="Y190" s="208"/>
      <c r="Z190" s="208"/>
      <c r="AA190" s="208"/>
      <c r="AB190" s="208"/>
      <c r="AC190" s="208"/>
      <c r="AD190" s="208"/>
      <c r="AE190" s="208"/>
      <c r="AF190" s="208"/>
      <c r="AG190" s="208"/>
      <c r="AH190" s="208"/>
      <c r="AI190" s="208"/>
      <c r="AJ190" s="208"/>
      <c r="AK190" s="208"/>
      <c r="AL190" s="208"/>
      <c r="AM190" s="208"/>
      <c r="AN190" s="208"/>
      <c r="AO190" s="208"/>
      <c r="AP190" s="208"/>
      <c r="AQ190" s="208"/>
      <c r="AR190" s="208"/>
      <c r="AS190" s="208"/>
      <c r="AT190" s="208"/>
      <c r="AU190" s="208"/>
      <c r="AV190" s="208"/>
      <c r="AW190" s="208"/>
      <c r="AX190" s="208"/>
      <c r="AY190" s="208"/>
      <c r="AZ190" s="208"/>
      <c r="BA190" s="208"/>
      <c r="BB190" s="208"/>
      <c r="BC190" s="208"/>
      <c r="BD190" s="208"/>
      <c r="BE190" s="208"/>
      <c r="BF190" s="208"/>
    </row>
    <row r="191" spans="1:58" s="223" customFormat="1" ht="15" hidden="1">
      <c r="A191" s="224"/>
      <c r="B191" s="189"/>
      <c r="C191" s="189"/>
      <c r="D191" s="189"/>
      <c r="E191" s="189"/>
      <c r="F191" s="189"/>
      <c r="G191" s="189"/>
      <c r="H191" s="189"/>
      <c r="I191" s="189"/>
      <c r="J191" s="189"/>
      <c r="K191" s="189"/>
      <c r="L191" s="189"/>
      <c r="M191" s="189"/>
      <c r="N191" s="224"/>
      <c r="O191" s="189"/>
      <c r="P191" s="189"/>
      <c r="Q191" s="208"/>
      <c r="R191" s="208"/>
      <c r="S191" s="208"/>
      <c r="T191" s="208"/>
      <c r="U191" s="208"/>
      <c r="V191" s="208"/>
      <c r="W191" s="208"/>
      <c r="X191" s="208"/>
      <c r="Y191" s="208"/>
      <c r="Z191" s="208"/>
      <c r="AA191" s="208"/>
      <c r="AB191" s="208"/>
      <c r="AC191" s="208"/>
      <c r="AD191" s="208"/>
      <c r="AE191" s="208"/>
      <c r="AF191" s="208"/>
      <c r="AG191" s="208"/>
      <c r="AH191" s="208"/>
      <c r="AI191" s="208"/>
      <c r="AJ191" s="208"/>
      <c r="AK191" s="208"/>
      <c r="AL191" s="208"/>
      <c r="AM191" s="208"/>
      <c r="AN191" s="208"/>
      <c r="AO191" s="208"/>
      <c r="AP191" s="208"/>
      <c r="AQ191" s="208"/>
      <c r="AR191" s="208"/>
      <c r="AS191" s="208"/>
      <c r="AT191" s="208"/>
      <c r="AU191" s="208"/>
      <c r="AV191" s="208"/>
      <c r="AW191" s="208"/>
      <c r="AX191" s="208"/>
      <c r="AY191" s="208"/>
      <c r="AZ191" s="208"/>
      <c r="BA191" s="208"/>
      <c r="BB191" s="208"/>
      <c r="BC191" s="208"/>
      <c r="BD191" s="208"/>
      <c r="BE191" s="208"/>
      <c r="BF191" s="208"/>
    </row>
    <row r="192" spans="1:58" s="223" customFormat="1" ht="15" hidden="1">
      <c r="A192" s="224"/>
      <c r="B192" s="189"/>
      <c r="C192" s="189"/>
      <c r="D192" s="189"/>
      <c r="E192" s="189"/>
      <c r="F192" s="189"/>
      <c r="G192" s="189"/>
      <c r="H192" s="189"/>
      <c r="I192" s="189"/>
      <c r="J192" s="189"/>
      <c r="K192" s="189"/>
      <c r="L192" s="189"/>
      <c r="M192" s="189"/>
      <c r="N192" s="224"/>
      <c r="O192" s="189"/>
      <c r="P192" s="189"/>
      <c r="Q192" s="208"/>
      <c r="R192" s="208"/>
      <c r="S192" s="208"/>
      <c r="T192" s="208"/>
      <c r="U192" s="208"/>
      <c r="V192" s="208"/>
      <c r="W192" s="208"/>
      <c r="X192" s="208"/>
      <c r="Y192" s="208"/>
      <c r="Z192" s="208"/>
      <c r="AA192" s="208"/>
      <c r="AB192" s="208"/>
      <c r="AC192" s="208"/>
      <c r="AD192" s="208"/>
      <c r="AE192" s="208"/>
      <c r="AF192" s="208"/>
      <c r="AG192" s="208"/>
      <c r="AH192" s="208"/>
      <c r="AI192" s="208"/>
      <c r="AJ192" s="208"/>
      <c r="AK192" s="208"/>
      <c r="AL192" s="208"/>
      <c r="AM192" s="208"/>
      <c r="AN192" s="208"/>
      <c r="AO192" s="208"/>
      <c r="AP192" s="208"/>
      <c r="AQ192" s="208"/>
      <c r="AR192" s="208"/>
      <c r="AS192" s="208"/>
      <c r="AT192" s="208"/>
      <c r="AU192" s="208"/>
      <c r="AV192" s="208"/>
      <c r="AW192" s="208"/>
      <c r="AX192" s="208"/>
      <c r="AY192" s="208"/>
      <c r="AZ192" s="208"/>
      <c r="BA192" s="208"/>
      <c r="BB192" s="208"/>
      <c r="BC192" s="208"/>
      <c r="BD192" s="208"/>
      <c r="BE192" s="208"/>
      <c r="BF192" s="208"/>
    </row>
    <row r="193" spans="1:58" s="223" customFormat="1" ht="15" hidden="1">
      <c r="A193" s="224"/>
      <c r="B193" s="189"/>
      <c r="C193" s="189"/>
      <c r="D193" s="189"/>
      <c r="E193" s="189"/>
      <c r="F193" s="189"/>
      <c r="G193" s="189"/>
      <c r="H193" s="189"/>
      <c r="I193" s="189"/>
      <c r="J193" s="189"/>
      <c r="K193" s="189"/>
      <c r="L193" s="189"/>
      <c r="M193" s="189"/>
      <c r="N193" s="224"/>
      <c r="O193" s="189"/>
      <c r="P193" s="189"/>
      <c r="Q193" s="208"/>
      <c r="R193" s="208"/>
      <c r="S193" s="208"/>
      <c r="T193" s="208"/>
      <c r="U193" s="208"/>
      <c r="V193" s="208"/>
      <c r="W193" s="208"/>
      <c r="X193" s="208"/>
      <c r="Y193" s="208"/>
      <c r="Z193" s="208"/>
      <c r="AA193" s="208"/>
      <c r="AB193" s="208"/>
      <c r="AC193" s="208"/>
      <c r="AD193" s="208"/>
      <c r="AE193" s="208"/>
      <c r="AF193" s="208"/>
      <c r="AG193" s="208"/>
      <c r="AH193" s="208"/>
      <c r="AI193" s="208"/>
      <c r="AJ193" s="208"/>
      <c r="AK193" s="208"/>
      <c r="AL193" s="208"/>
      <c r="AM193" s="208"/>
      <c r="AN193" s="208"/>
      <c r="AO193" s="208"/>
      <c r="AP193" s="208"/>
      <c r="AQ193" s="208"/>
      <c r="AR193" s="208"/>
      <c r="AS193" s="208"/>
      <c r="AT193" s="208"/>
      <c r="AU193" s="208"/>
      <c r="AV193" s="208"/>
      <c r="AW193" s="208"/>
      <c r="AX193" s="208"/>
      <c r="AY193" s="208"/>
      <c r="AZ193" s="208"/>
      <c r="BA193" s="208"/>
      <c r="BB193" s="208"/>
      <c r="BC193" s="208"/>
      <c r="BD193" s="208"/>
      <c r="BE193" s="208"/>
      <c r="BF193" s="208"/>
    </row>
    <row r="194" spans="1:58" s="223" customFormat="1" ht="15" hidden="1">
      <c r="A194" s="224"/>
      <c r="B194" s="189"/>
      <c r="C194" s="189"/>
      <c r="D194" s="189"/>
      <c r="E194" s="189"/>
      <c r="F194" s="189"/>
      <c r="G194" s="189"/>
      <c r="H194" s="189"/>
      <c r="I194" s="189"/>
      <c r="J194" s="189"/>
      <c r="K194" s="189"/>
      <c r="L194" s="189"/>
      <c r="M194" s="189"/>
      <c r="N194" s="224"/>
      <c r="O194" s="189"/>
      <c r="P194" s="189"/>
      <c r="Q194" s="208"/>
      <c r="R194" s="208"/>
      <c r="S194" s="208"/>
      <c r="T194" s="208"/>
      <c r="U194" s="208"/>
      <c r="V194" s="208"/>
      <c r="W194" s="208"/>
      <c r="X194" s="208"/>
      <c r="Y194" s="208"/>
      <c r="Z194" s="208"/>
      <c r="AA194" s="208"/>
      <c r="AB194" s="208"/>
      <c r="AC194" s="208"/>
      <c r="AD194" s="208"/>
      <c r="AE194" s="208"/>
      <c r="AF194" s="208"/>
      <c r="AG194" s="208"/>
      <c r="AH194" s="208"/>
      <c r="AI194" s="208"/>
      <c r="AJ194" s="208"/>
      <c r="AK194" s="208"/>
      <c r="AL194" s="208"/>
      <c r="AM194" s="208"/>
      <c r="AN194" s="208"/>
      <c r="AO194" s="208"/>
      <c r="AP194" s="208"/>
      <c r="AQ194" s="208"/>
      <c r="AR194" s="208"/>
      <c r="AS194" s="208"/>
      <c r="AT194" s="208"/>
      <c r="AU194" s="208"/>
      <c r="AV194" s="208"/>
      <c r="AW194" s="208"/>
      <c r="AX194" s="208"/>
      <c r="AY194" s="208"/>
      <c r="AZ194" s="208"/>
      <c r="BA194" s="208"/>
      <c r="BB194" s="208"/>
      <c r="BC194" s="208"/>
      <c r="BD194" s="208"/>
      <c r="BE194" s="208"/>
      <c r="BF194" s="208"/>
    </row>
    <row r="195" spans="1:58" s="223" customFormat="1" ht="15" hidden="1">
      <c r="A195" s="224"/>
      <c r="B195" s="189"/>
      <c r="C195" s="189"/>
      <c r="D195" s="189"/>
      <c r="E195" s="189"/>
      <c r="F195" s="189"/>
      <c r="G195" s="189"/>
      <c r="H195" s="189"/>
      <c r="I195" s="189"/>
      <c r="J195" s="189"/>
      <c r="K195" s="189"/>
      <c r="L195" s="189"/>
      <c r="M195" s="189"/>
      <c r="N195" s="224"/>
      <c r="O195" s="189"/>
      <c r="P195" s="189"/>
      <c r="Q195" s="208"/>
      <c r="R195" s="208"/>
      <c r="S195" s="208"/>
      <c r="T195" s="208"/>
      <c r="U195" s="208"/>
      <c r="V195" s="208"/>
      <c r="W195" s="208"/>
      <c r="X195" s="208"/>
      <c r="Y195" s="208"/>
      <c r="Z195" s="208"/>
      <c r="AA195" s="208"/>
      <c r="AB195" s="208"/>
      <c r="AC195" s="208"/>
      <c r="AD195" s="208"/>
      <c r="AE195" s="208"/>
      <c r="AF195" s="208"/>
      <c r="AG195" s="208"/>
      <c r="AH195" s="208"/>
      <c r="AI195" s="208"/>
      <c r="AJ195" s="208"/>
      <c r="AK195" s="208"/>
      <c r="AL195" s="208"/>
      <c r="AM195" s="208"/>
      <c r="AN195" s="208"/>
      <c r="AO195" s="208"/>
      <c r="AP195" s="208"/>
      <c r="AQ195" s="208"/>
      <c r="AR195" s="208"/>
      <c r="AS195" s="208"/>
      <c r="AT195" s="208"/>
      <c r="AU195" s="208"/>
      <c r="AV195" s="208"/>
      <c r="AW195" s="208"/>
      <c r="AX195" s="208"/>
      <c r="AY195" s="208"/>
      <c r="AZ195" s="208"/>
      <c r="BA195" s="208"/>
      <c r="BB195" s="208"/>
      <c r="BC195" s="208"/>
      <c r="BD195" s="208"/>
      <c r="BE195" s="208"/>
      <c r="BF195" s="208"/>
    </row>
    <row r="196" spans="1:58" s="223" customFormat="1" ht="15" hidden="1">
      <c r="A196" s="224"/>
      <c r="B196" s="189"/>
      <c r="C196" s="189"/>
      <c r="D196" s="189"/>
      <c r="E196" s="189"/>
      <c r="F196" s="189"/>
      <c r="G196" s="189"/>
      <c r="H196" s="189"/>
      <c r="I196" s="189"/>
      <c r="J196" s="189"/>
      <c r="K196" s="189"/>
      <c r="L196" s="189"/>
      <c r="M196" s="189"/>
      <c r="N196" s="224"/>
      <c r="O196" s="189"/>
      <c r="P196" s="189"/>
      <c r="Q196" s="208"/>
      <c r="R196" s="208"/>
      <c r="S196" s="208"/>
      <c r="T196" s="208"/>
      <c r="U196" s="208"/>
      <c r="V196" s="208"/>
      <c r="W196" s="208"/>
      <c r="X196" s="208"/>
      <c r="Y196" s="208"/>
      <c r="Z196" s="208"/>
      <c r="AA196" s="208"/>
      <c r="AB196" s="208"/>
      <c r="AC196" s="208"/>
      <c r="AD196" s="208"/>
      <c r="AE196" s="208"/>
      <c r="AF196" s="208"/>
      <c r="AG196" s="208"/>
      <c r="AH196" s="208"/>
      <c r="AI196" s="208"/>
      <c r="AJ196" s="208"/>
      <c r="AK196" s="208"/>
      <c r="AL196" s="208"/>
      <c r="AM196" s="208"/>
      <c r="AN196" s="208"/>
      <c r="AO196" s="208"/>
      <c r="AP196" s="208"/>
      <c r="AQ196" s="208"/>
      <c r="AR196" s="208"/>
      <c r="AS196" s="208"/>
      <c r="AT196" s="208"/>
      <c r="AU196" s="208"/>
      <c r="AV196" s="208"/>
      <c r="AW196" s="208"/>
      <c r="AX196" s="208"/>
      <c r="AY196" s="208"/>
      <c r="AZ196" s="208"/>
      <c r="BA196" s="208"/>
      <c r="BB196" s="208"/>
      <c r="BC196" s="208"/>
      <c r="BD196" s="208"/>
      <c r="BE196" s="208"/>
      <c r="BF196" s="208"/>
    </row>
    <row r="197" spans="1:58" s="223" customFormat="1" ht="15" hidden="1">
      <c r="A197" s="224"/>
      <c r="B197" s="189"/>
      <c r="C197" s="189"/>
      <c r="D197" s="189"/>
      <c r="E197" s="189"/>
      <c r="F197" s="189"/>
      <c r="G197" s="189"/>
      <c r="H197" s="189"/>
      <c r="I197" s="189"/>
      <c r="J197" s="189"/>
      <c r="K197" s="189"/>
      <c r="L197" s="189"/>
      <c r="M197" s="189"/>
      <c r="N197" s="224"/>
      <c r="O197" s="189"/>
      <c r="P197" s="189"/>
      <c r="Q197" s="208"/>
      <c r="R197" s="208"/>
      <c r="S197" s="208"/>
      <c r="T197" s="208"/>
      <c r="U197" s="208"/>
      <c r="V197" s="208"/>
      <c r="W197" s="208"/>
      <c r="X197" s="208"/>
      <c r="Y197" s="208"/>
      <c r="Z197" s="208"/>
      <c r="AA197" s="208"/>
      <c r="AB197" s="208"/>
      <c r="AC197" s="208"/>
      <c r="AD197" s="208"/>
      <c r="AE197" s="208"/>
      <c r="AF197" s="208"/>
      <c r="AG197" s="208"/>
      <c r="AH197" s="208"/>
      <c r="AI197" s="208"/>
      <c r="AJ197" s="208"/>
      <c r="AK197" s="208"/>
      <c r="AL197" s="208"/>
      <c r="AM197" s="208"/>
      <c r="AN197" s="208"/>
      <c r="AO197" s="208"/>
      <c r="AP197" s="208"/>
      <c r="AQ197" s="208"/>
      <c r="AR197" s="208"/>
      <c r="AS197" s="208"/>
      <c r="AT197" s="208"/>
      <c r="AU197" s="208"/>
      <c r="AV197" s="208"/>
      <c r="AW197" s="208"/>
      <c r="AX197" s="208"/>
      <c r="AY197" s="208"/>
      <c r="AZ197" s="208"/>
      <c r="BA197" s="208"/>
      <c r="BB197" s="208"/>
      <c r="BC197" s="208"/>
      <c r="BD197" s="208"/>
      <c r="BE197" s="208"/>
      <c r="BF197" s="208"/>
    </row>
    <row r="198" spans="1:58" s="223" customFormat="1" ht="15" hidden="1">
      <c r="A198" s="224"/>
      <c r="B198" s="189"/>
      <c r="C198" s="189"/>
      <c r="D198" s="189"/>
      <c r="E198" s="189"/>
      <c r="F198" s="189"/>
      <c r="G198" s="189"/>
      <c r="H198" s="189"/>
      <c r="I198" s="189"/>
      <c r="J198" s="189"/>
      <c r="K198" s="189"/>
      <c r="L198" s="189"/>
      <c r="M198" s="189"/>
      <c r="N198" s="224"/>
      <c r="O198" s="189"/>
      <c r="P198" s="189"/>
      <c r="Q198" s="208"/>
      <c r="R198" s="208"/>
      <c r="S198" s="208"/>
      <c r="T198" s="208"/>
      <c r="U198" s="208"/>
      <c r="V198" s="208"/>
      <c r="W198" s="208"/>
      <c r="X198" s="208"/>
      <c r="Y198" s="208"/>
      <c r="Z198" s="208"/>
      <c r="AA198" s="208"/>
      <c r="AB198" s="208"/>
      <c r="AC198" s="208"/>
      <c r="AD198" s="208"/>
      <c r="AE198" s="208"/>
      <c r="AF198" s="208"/>
      <c r="AG198" s="208"/>
      <c r="AH198" s="208"/>
      <c r="AI198" s="208"/>
      <c r="AJ198" s="208"/>
      <c r="AK198" s="208"/>
      <c r="AL198" s="208"/>
      <c r="AM198" s="208"/>
      <c r="AN198" s="208"/>
      <c r="AO198" s="208"/>
      <c r="AP198" s="208"/>
      <c r="AQ198" s="208"/>
      <c r="AR198" s="208"/>
      <c r="AS198" s="208"/>
      <c r="AT198" s="208"/>
      <c r="AU198" s="208"/>
      <c r="AV198" s="208"/>
      <c r="AW198" s="208"/>
      <c r="AX198" s="208"/>
      <c r="AY198" s="208"/>
      <c r="AZ198" s="208"/>
      <c r="BA198" s="208"/>
      <c r="BB198" s="208"/>
      <c r="BC198" s="208"/>
      <c r="BD198" s="208"/>
      <c r="BE198" s="208"/>
      <c r="BF198" s="208"/>
    </row>
    <row r="199" spans="1:58" s="223" customFormat="1" ht="15" hidden="1">
      <c r="A199" s="224"/>
      <c r="B199" s="189"/>
      <c r="C199" s="189"/>
      <c r="D199" s="189"/>
      <c r="E199" s="189"/>
      <c r="F199" s="189"/>
      <c r="G199" s="189"/>
      <c r="H199" s="189"/>
      <c r="I199" s="189"/>
      <c r="J199" s="189"/>
      <c r="K199" s="189"/>
      <c r="L199" s="189"/>
      <c r="M199" s="189"/>
      <c r="N199" s="224"/>
      <c r="O199" s="189"/>
      <c r="P199" s="189"/>
      <c r="Q199" s="208"/>
      <c r="R199" s="208"/>
      <c r="S199" s="208"/>
      <c r="T199" s="208"/>
      <c r="U199" s="208"/>
      <c r="V199" s="208"/>
      <c r="W199" s="208"/>
      <c r="X199" s="208"/>
      <c r="Y199" s="208"/>
      <c r="Z199" s="208"/>
      <c r="AA199" s="208"/>
      <c r="AB199" s="208"/>
      <c r="AC199" s="208"/>
      <c r="AD199" s="208"/>
      <c r="AE199" s="208"/>
      <c r="AF199" s="208"/>
      <c r="AG199" s="208"/>
      <c r="AH199" s="208"/>
      <c r="AI199" s="208"/>
      <c r="AJ199" s="208"/>
      <c r="AK199" s="208"/>
      <c r="AL199" s="208"/>
      <c r="AM199" s="208"/>
      <c r="AN199" s="208"/>
      <c r="AO199" s="208"/>
      <c r="AP199" s="208"/>
      <c r="AQ199" s="208"/>
      <c r="AR199" s="208"/>
      <c r="AS199" s="208"/>
      <c r="AT199" s="208"/>
      <c r="AU199" s="208"/>
      <c r="AV199" s="208"/>
      <c r="AW199" s="208"/>
      <c r="AX199" s="208"/>
      <c r="AY199" s="208"/>
      <c r="AZ199" s="208"/>
      <c r="BA199" s="208"/>
      <c r="BB199" s="208"/>
      <c r="BC199" s="208"/>
      <c r="BD199" s="208"/>
      <c r="BE199" s="208"/>
      <c r="BF199" s="208"/>
    </row>
    <row r="200" spans="1:58" s="223" customFormat="1" ht="15">
      <c r="A200" s="224"/>
      <c r="B200" s="189"/>
      <c r="C200" s="189"/>
      <c r="D200" s="189"/>
      <c r="E200" s="189"/>
      <c r="F200" s="189"/>
      <c r="G200" s="189"/>
      <c r="H200" s="189"/>
      <c r="I200" s="189"/>
      <c r="J200" s="189"/>
      <c r="K200" s="189"/>
      <c r="L200" s="189"/>
      <c r="M200" s="189"/>
      <c r="N200" s="224"/>
      <c r="O200" s="189"/>
      <c r="P200" s="189"/>
      <c r="Q200" s="208"/>
      <c r="R200" s="208"/>
      <c r="S200" s="208"/>
      <c r="T200" s="208"/>
      <c r="U200" s="208"/>
      <c r="V200" s="208"/>
      <c r="W200" s="208"/>
      <c r="X200" s="208"/>
      <c r="Y200" s="208"/>
      <c r="Z200" s="208"/>
      <c r="AA200" s="208"/>
      <c r="AB200" s="208"/>
      <c r="AC200" s="208"/>
      <c r="AD200" s="208"/>
      <c r="AE200" s="208"/>
      <c r="AF200" s="208"/>
      <c r="AG200" s="208"/>
      <c r="AH200" s="208"/>
      <c r="AI200" s="208"/>
      <c r="AJ200" s="208"/>
      <c r="AK200" s="208"/>
      <c r="AL200" s="208"/>
      <c r="AM200" s="208"/>
      <c r="AN200" s="208"/>
      <c r="AO200" s="208"/>
      <c r="AP200" s="208"/>
      <c r="AQ200" s="208"/>
      <c r="AR200" s="208"/>
      <c r="AS200" s="208"/>
      <c r="AT200" s="208"/>
      <c r="AU200" s="208"/>
      <c r="AV200" s="208"/>
      <c r="AW200" s="208"/>
      <c r="AX200" s="208"/>
      <c r="AY200" s="208"/>
      <c r="AZ200" s="208"/>
      <c r="BA200" s="208"/>
      <c r="BB200" s="208"/>
      <c r="BC200" s="208"/>
      <c r="BD200" s="208"/>
      <c r="BE200" s="208"/>
      <c r="BF200" s="208"/>
    </row>
    <row r="201" spans="1:58" s="223" customFormat="1" ht="15">
      <c r="A201" s="226"/>
      <c r="B201" s="225"/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6"/>
      <c r="O201" s="225"/>
      <c r="P201" s="225"/>
      <c r="Q201" s="208"/>
      <c r="R201" s="208"/>
      <c r="S201" s="208"/>
      <c r="T201" s="208"/>
      <c r="U201" s="208"/>
      <c r="V201" s="208"/>
      <c r="W201" s="208"/>
      <c r="X201" s="208"/>
      <c r="Y201" s="208"/>
      <c r="Z201" s="208"/>
      <c r="AA201" s="208"/>
      <c r="AB201" s="208"/>
      <c r="AC201" s="208"/>
      <c r="AD201" s="208"/>
      <c r="AE201" s="208"/>
      <c r="AF201" s="208"/>
      <c r="AG201" s="208"/>
      <c r="AH201" s="208"/>
      <c r="AI201" s="208"/>
      <c r="AJ201" s="208"/>
      <c r="AK201" s="208"/>
      <c r="AL201" s="208"/>
      <c r="AM201" s="208"/>
      <c r="AN201" s="208"/>
      <c r="AO201" s="208"/>
      <c r="AP201" s="208"/>
      <c r="AQ201" s="208"/>
      <c r="AR201" s="208"/>
      <c r="AS201" s="208"/>
      <c r="AT201" s="208"/>
      <c r="AU201" s="208"/>
      <c r="AV201" s="208"/>
      <c r="AW201" s="208"/>
      <c r="AX201" s="208"/>
      <c r="AY201" s="208"/>
      <c r="AZ201" s="208"/>
      <c r="BA201" s="208"/>
      <c r="BB201" s="208"/>
      <c r="BC201" s="208"/>
      <c r="BD201" s="208"/>
      <c r="BE201" s="208"/>
      <c r="BF201" s="208"/>
    </row>
    <row r="202" spans="1:58" s="223" customFormat="1" ht="15">
      <c r="A202" s="226"/>
      <c r="B202" s="225"/>
      <c r="C202" s="225"/>
      <c r="D202" s="225"/>
      <c r="E202" s="225"/>
      <c r="F202" s="225"/>
      <c r="G202" s="225"/>
      <c r="H202" s="225"/>
      <c r="I202" s="225"/>
      <c r="J202" s="225"/>
      <c r="K202" s="225"/>
      <c r="L202" s="225"/>
      <c r="M202" s="225"/>
      <c r="N202" s="226"/>
      <c r="O202" s="225"/>
      <c r="P202" s="225"/>
      <c r="Q202" s="208"/>
      <c r="R202" s="208"/>
      <c r="S202" s="208"/>
      <c r="T202" s="208"/>
      <c r="U202" s="208"/>
      <c r="V202" s="208"/>
      <c r="W202" s="208"/>
      <c r="X202" s="208"/>
      <c r="Y202" s="208"/>
      <c r="Z202" s="208"/>
      <c r="AA202" s="208"/>
      <c r="AB202" s="208"/>
      <c r="AC202" s="208"/>
      <c r="AD202" s="208"/>
      <c r="AE202" s="208"/>
      <c r="AF202" s="208"/>
      <c r="AG202" s="208"/>
      <c r="AH202" s="208"/>
      <c r="AI202" s="208"/>
      <c r="AJ202" s="208"/>
      <c r="AK202" s="208"/>
      <c r="AL202" s="208"/>
      <c r="AM202" s="208"/>
      <c r="AN202" s="208"/>
      <c r="AO202" s="208"/>
      <c r="AP202" s="208"/>
      <c r="AQ202" s="208"/>
      <c r="AR202" s="208"/>
      <c r="AS202" s="208"/>
      <c r="AT202" s="208"/>
      <c r="AU202" s="208"/>
      <c r="AV202" s="208"/>
      <c r="AW202" s="208"/>
      <c r="AX202" s="208"/>
      <c r="AY202" s="208"/>
      <c r="AZ202" s="208"/>
      <c r="BA202" s="208"/>
      <c r="BB202" s="208"/>
      <c r="BC202" s="208"/>
      <c r="BD202" s="208"/>
      <c r="BE202" s="208"/>
      <c r="BF202" s="208"/>
    </row>
    <row r="203" spans="1:58" s="223" customFormat="1" ht="15">
      <c r="A203" s="226"/>
      <c r="B203" s="225"/>
      <c r="C203" s="225"/>
      <c r="D203" s="225"/>
      <c r="E203" s="225"/>
      <c r="F203" s="225"/>
      <c r="G203" s="225"/>
      <c r="H203" s="225"/>
      <c r="I203" s="225"/>
      <c r="J203" s="225"/>
      <c r="K203" s="225"/>
      <c r="L203" s="225"/>
      <c r="M203" s="225"/>
      <c r="N203" s="226"/>
      <c r="O203" s="225"/>
      <c r="P203" s="225"/>
      <c r="Q203" s="208"/>
      <c r="R203" s="208"/>
      <c r="S203" s="208"/>
      <c r="T203" s="208"/>
      <c r="U203" s="208"/>
      <c r="V203" s="208"/>
      <c r="W203" s="208"/>
      <c r="X203" s="208"/>
      <c r="Y203" s="208"/>
      <c r="Z203" s="208"/>
      <c r="AA203" s="208"/>
      <c r="AB203" s="208"/>
      <c r="AC203" s="208"/>
      <c r="AD203" s="208"/>
      <c r="AE203" s="208"/>
      <c r="AF203" s="208"/>
      <c r="AG203" s="208"/>
      <c r="AH203" s="208"/>
      <c r="AI203" s="208"/>
      <c r="AJ203" s="208"/>
      <c r="AK203" s="208"/>
      <c r="AL203" s="208"/>
      <c r="AM203" s="208"/>
      <c r="AN203" s="208"/>
      <c r="AO203" s="208"/>
      <c r="AP203" s="208"/>
      <c r="AQ203" s="208"/>
      <c r="AR203" s="208"/>
      <c r="AS203" s="208"/>
      <c r="AT203" s="208"/>
      <c r="AU203" s="208"/>
      <c r="AV203" s="208"/>
      <c r="AW203" s="208"/>
      <c r="AX203" s="208"/>
      <c r="AY203" s="208"/>
      <c r="AZ203" s="208"/>
      <c r="BA203" s="208"/>
      <c r="BB203" s="208"/>
      <c r="BC203" s="208"/>
      <c r="BD203" s="208"/>
      <c r="BE203" s="208"/>
      <c r="BF203" s="208"/>
    </row>
    <row r="204" spans="1:58" s="223" customFormat="1" ht="15">
      <c r="A204" s="226"/>
      <c r="B204" s="225"/>
      <c r="C204" s="225"/>
      <c r="D204" s="225"/>
      <c r="E204" s="225"/>
      <c r="F204" s="225"/>
      <c r="G204" s="225"/>
      <c r="H204" s="225"/>
      <c r="I204" s="225"/>
      <c r="J204" s="225"/>
      <c r="K204" s="225"/>
      <c r="L204" s="225"/>
      <c r="M204" s="225"/>
      <c r="N204" s="226"/>
      <c r="O204" s="225"/>
      <c r="P204" s="225"/>
      <c r="Q204" s="208"/>
      <c r="R204" s="208"/>
      <c r="S204" s="208"/>
      <c r="T204" s="208"/>
      <c r="U204" s="208"/>
      <c r="V204" s="208"/>
      <c r="W204" s="208"/>
      <c r="X204" s="208"/>
      <c r="Y204" s="208"/>
      <c r="Z204" s="208"/>
      <c r="AA204" s="208"/>
      <c r="AB204" s="208"/>
      <c r="AC204" s="208"/>
      <c r="AD204" s="208"/>
      <c r="AE204" s="208"/>
      <c r="AF204" s="208"/>
      <c r="AG204" s="208"/>
      <c r="AH204" s="208"/>
      <c r="AI204" s="208"/>
      <c r="AJ204" s="208"/>
      <c r="AK204" s="208"/>
      <c r="AL204" s="208"/>
      <c r="AM204" s="208"/>
      <c r="AN204" s="208"/>
      <c r="AO204" s="208"/>
      <c r="AP204" s="208"/>
      <c r="AQ204" s="208"/>
      <c r="AR204" s="208"/>
      <c r="AS204" s="208"/>
      <c r="AT204" s="208"/>
      <c r="AU204" s="208"/>
      <c r="AV204" s="208"/>
      <c r="AW204" s="208"/>
      <c r="AX204" s="208"/>
      <c r="AY204" s="208"/>
      <c r="AZ204" s="208"/>
      <c r="BA204" s="208"/>
      <c r="BB204" s="208"/>
      <c r="BC204" s="208"/>
      <c r="BD204" s="208"/>
      <c r="BE204" s="208"/>
      <c r="BF204" s="208"/>
    </row>
    <row r="205" spans="1:58" s="223" customFormat="1" ht="15">
      <c r="A205" s="226"/>
      <c r="B205" s="225"/>
      <c r="C205" s="225"/>
      <c r="D205" s="225"/>
      <c r="E205" s="225"/>
      <c r="F205" s="225"/>
      <c r="G205" s="225"/>
      <c r="H205" s="225"/>
      <c r="I205" s="225"/>
      <c r="J205" s="225"/>
      <c r="K205" s="225"/>
      <c r="L205" s="225"/>
      <c r="M205" s="225"/>
      <c r="N205" s="226"/>
      <c r="O205" s="225"/>
      <c r="P205" s="225"/>
      <c r="Q205" s="208"/>
      <c r="R205" s="208"/>
      <c r="S205" s="208"/>
      <c r="T205" s="208"/>
      <c r="U205" s="208"/>
      <c r="V205" s="208"/>
      <c r="W205" s="208"/>
      <c r="X205" s="208"/>
      <c r="Y205" s="208"/>
      <c r="Z205" s="208"/>
      <c r="AA205" s="208"/>
      <c r="AB205" s="208"/>
      <c r="AC205" s="208"/>
      <c r="AD205" s="208"/>
      <c r="AE205" s="208"/>
      <c r="AF205" s="208"/>
      <c r="AG205" s="208"/>
      <c r="AH205" s="208"/>
      <c r="AI205" s="208"/>
      <c r="AJ205" s="208"/>
      <c r="AK205" s="208"/>
      <c r="AL205" s="208"/>
      <c r="AM205" s="208"/>
      <c r="AN205" s="208"/>
      <c r="AO205" s="208"/>
      <c r="AP205" s="208"/>
      <c r="AQ205" s="208"/>
      <c r="AR205" s="208"/>
      <c r="AS205" s="208"/>
      <c r="AT205" s="208"/>
      <c r="AU205" s="208"/>
      <c r="AV205" s="208"/>
      <c r="AW205" s="208"/>
      <c r="AX205" s="208"/>
      <c r="AY205" s="208"/>
      <c r="AZ205" s="208"/>
      <c r="BA205" s="208"/>
      <c r="BB205" s="208"/>
      <c r="BC205" s="208"/>
      <c r="BD205" s="208"/>
      <c r="BE205" s="208"/>
      <c r="BF205" s="208"/>
    </row>
    <row r="206" spans="1:58" s="223" customFormat="1" ht="15">
      <c r="A206" s="226"/>
      <c r="B206" s="225"/>
      <c r="C206" s="225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6"/>
      <c r="O206" s="225"/>
      <c r="P206" s="225"/>
      <c r="Q206" s="208"/>
      <c r="R206" s="208"/>
      <c r="S206" s="208"/>
      <c r="T206" s="208"/>
      <c r="U206" s="208"/>
      <c r="V206" s="208"/>
      <c r="W206" s="208"/>
      <c r="X206" s="208"/>
      <c r="Y206" s="208"/>
      <c r="Z206" s="208"/>
      <c r="AA206" s="208"/>
      <c r="AB206" s="208"/>
      <c r="AC206" s="208"/>
      <c r="AD206" s="208"/>
      <c r="AE206" s="208"/>
      <c r="AF206" s="208"/>
      <c r="AG206" s="208"/>
      <c r="AH206" s="208"/>
      <c r="AI206" s="208"/>
      <c r="AJ206" s="208"/>
      <c r="AK206" s="208"/>
      <c r="AL206" s="208"/>
      <c r="AM206" s="208"/>
      <c r="AN206" s="208"/>
      <c r="AO206" s="208"/>
      <c r="AP206" s="208"/>
      <c r="AQ206" s="208"/>
      <c r="AR206" s="208"/>
      <c r="AS206" s="208"/>
      <c r="AT206" s="208"/>
      <c r="AU206" s="208"/>
      <c r="AV206" s="208"/>
      <c r="AW206" s="208"/>
      <c r="AX206" s="208"/>
      <c r="AY206" s="208"/>
      <c r="AZ206" s="208"/>
      <c r="BA206" s="208"/>
      <c r="BB206" s="208"/>
      <c r="BC206" s="208"/>
      <c r="BD206" s="208"/>
      <c r="BE206" s="208"/>
      <c r="BF206" s="208"/>
    </row>
    <row r="207" spans="1:58" s="223" customFormat="1" ht="15">
      <c r="A207" s="226"/>
      <c r="B207" s="225"/>
      <c r="C207" s="225"/>
      <c r="D207" s="225"/>
      <c r="E207" s="225"/>
      <c r="F207" s="225"/>
      <c r="G207" s="225"/>
      <c r="H207" s="225"/>
      <c r="I207" s="225"/>
      <c r="J207" s="225"/>
      <c r="K207" s="225"/>
      <c r="L207" s="225"/>
      <c r="M207" s="225"/>
      <c r="N207" s="226"/>
      <c r="O207" s="225"/>
      <c r="P207" s="225"/>
      <c r="Q207" s="208"/>
      <c r="R207" s="208"/>
      <c r="S207" s="208"/>
      <c r="T207" s="208"/>
      <c r="U207" s="208"/>
      <c r="V207" s="208"/>
      <c r="W207" s="208"/>
      <c r="X207" s="208"/>
      <c r="Y207" s="208"/>
      <c r="Z207" s="208"/>
      <c r="AA207" s="208"/>
      <c r="AB207" s="208"/>
      <c r="AC207" s="208"/>
      <c r="AD207" s="208"/>
      <c r="AE207" s="208"/>
      <c r="AF207" s="208"/>
      <c r="AG207" s="208"/>
      <c r="AH207" s="208"/>
      <c r="AI207" s="208"/>
      <c r="AJ207" s="208"/>
      <c r="AK207" s="208"/>
      <c r="AL207" s="208"/>
      <c r="AM207" s="208"/>
      <c r="AN207" s="208"/>
      <c r="AO207" s="208"/>
      <c r="AP207" s="208"/>
      <c r="AQ207" s="208"/>
      <c r="AR207" s="208"/>
      <c r="AS207" s="208"/>
      <c r="AT207" s="208"/>
      <c r="AU207" s="208"/>
      <c r="AV207" s="208"/>
      <c r="AW207" s="208"/>
      <c r="AX207" s="208"/>
      <c r="AY207" s="208"/>
      <c r="AZ207" s="208"/>
      <c r="BA207" s="208"/>
      <c r="BB207" s="208"/>
      <c r="BC207" s="208"/>
      <c r="BD207" s="208"/>
      <c r="BE207" s="208"/>
      <c r="BF207" s="208"/>
    </row>
    <row r="208" spans="1:58" s="223" customFormat="1" ht="15">
      <c r="A208" s="226"/>
      <c r="B208" s="225"/>
      <c r="C208" s="225"/>
      <c r="D208" s="225"/>
      <c r="E208" s="225"/>
      <c r="F208" s="225"/>
      <c r="G208" s="225"/>
      <c r="H208" s="225"/>
      <c r="I208" s="225"/>
      <c r="J208" s="225"/>
      <c r="K208" s="225"/>
      <c r="L208" s="225"/>
      <c r="M208" s="225"/>
      <c r="N208" s="226"/>
      <c r="O208" s="225"/>
      <c r="P208" s="225"/>
      <c r="Q208" s="208"/>
      <c r="R208" s="208"/>
      <c r="S208" s="208"/>
      <c r="T208" s="208"/>
      <c r="U208" s="208"/>
      <c r="V208" s="208"/>
      <c r="W208" s="208"/>
      <c r="X208" s="208"/>
      <c r="Y208" s="208"/>
      <c r="Z208" s="208"/>
      <c r="AA208" s="208"/>
      <c r="AB208" s="208"/>
      <c r="AC208" s="208"/>
      <c r="AD208" s="208"/>
      <c r="AE208" s="208"/>
      <c r="AF208" s="208"/>
      <c r="AG208" s="208"/>
      <c r="AH208" s="208"/>
      <c r="AI208" s="208"/>
      <c r="AJ208" s="208"/>
      <c r="AK208" s="208"/>
      <c r="AL208" s="208"/>
      <c r="AM208" s="208"/>
      <c r="AN208" s="208"/>
      <c r="AO208" s="208"/>
      <c r="AP208" s="208"/>
      <c r="AQ208" s="208"/>
      <c r="AR208" s="208"/>
      <c r="AS208" s="208"/>
      <c r="AT208" s="208"/>
      <c r="AU208" s="208"/>
      <c r="AV208" s="208"/>
      <c r="AW208" s="208"/>
      <c r="AX208" s="208"/>
      <c r="AY208" s="208"/>
      <c r="AZ208" s="208"/>
      <c r="BA208" s="208"/>
      <c r="BB208" s="208"/>
      <c r="BC208" s="208"/>
      <c r="BD208" s="208"/>
      <c r="BE208" s="208"/>
      <c r="BF208" s="208"/>
    </row>
    <row r="209" spans="1:58" s="223" customFormat="1" ht="15">
      <c r="A209" s="226"/>
      <c r="B209" s="225"/>
      <c r="C209" s="225"/>
      <c r="D209" s="225"/>
      <c r="E209" s="225"/>
      <c r="F209" s="225"/>
      <c r="G209" s="225"/>
      <c r="H209" s="225"/>
      <c r="I209" s="225"/>
      <c r="J209" s="225"/>
      <c r="K209" s="225"/>
      <c r="L209" s="225"/>
      <c r="M209" s="225"/>
      <c r="N209" s="226"/>
      <c r="O209" s="225"/>
      <c r="P209" s="225"/>
      <c r="Q209" s="208"/>
      <c r="R209" s="208"/>
      <c r="S209" s="208"/>
      <c r="T209" s="208"/>
      <c r="U209" s="208"/>
      <c r="V209" s="208"/>
      <c r="W209" s="208"/>
      <c r="X209" s="208"/>
      <c r="Y209" s="208"/>
      <c r="Z209" s="208"/>
      <c r="AA209" s="208"/>
      <c r="AB209" s="208"/>
      <c r="AC209" s="208"/>
      <c r="AD209" s="208"/>
      <c r="AE209" s="208"/>
      <c r="AF209" s="208"/>
      <c r="AG209" s="208"/>
      <c r="AH209" s="208"/>
      <c r="AI209" s="208"/>
      <c r="AJ209" s="208"/>
      <c r="AK209" s="208"/>
      <c r="AL209" s="208"/>
      <c r="AM209" s="208"/>
      <c r="AN209" s="208"/>
      <c r="AO209" s="208"/>
      <c r="AP209" s="208"/>
      <c r="AQ209" s="208"/>
      <c r="AR209" s="208"/>
      <c r="AS209" s="208"/>
      <c r="AT209" s="208"/>
      <c r="AU209" s="208"/>
      <c r="AV209" s="208"/>
      <c r="AW209" s="208"/>
      <c r="AX209" s="208"/>
      <c r="AY209" s="208"/>
      <c r="AZ209" s="208"/>
      <c r="BA209" s="208"/>
      <c r="BB209" s="208"/>
      <c r="BC209" s="208"/>
      <c r="BD209" s="208"/>
      <c r="BE209" s="208"/>
      <c r="BF209" s="208"/>
    </row>
    <row r="210" spans="1:58" s="223" customFormat="1" ht="15">
      <c r="A210" s="226"/>
      <c r="B210" s="225"/>
      <c r="C210" s="225"/>
      <c r="D210" s="225"/>
      <c r="E210" s="225"/>
      <c r="F210" s="225"/>
      <c r="G210" s="225"/>
      <c r="H210" s="225"/>
      <c r="I210" s="225"/>
      <c r="J210" s="225"/>
      <c r="K210" s="225"/>
      <c r="L210" s="225"/>
      <c r="M210" s="225"/>
      <c r="N210" s="226"/>
      <c r="O210" s="225"/>
      <c r="P210" s="225"/>
      <c r="Q210" s="208"/>
      <c r="R210" s="208"/>
      <c r="S210" s="208"/>
      <c r="T210" s="208"/>
      <c r="U210" s="208"/>
      <c r="V210" s="208"/>
      <c r="W210" s="208"/>
      <c r="X210" s="208"/>
      <c r="Y210" s="208"/>
      <c r="Z210" s="208"/>
      <c r="AA210" s="208"/>
      <c r="AB210" s="208"/>
      <c r="AC210" s="208"/>
      <c r="AD210" s="208"/>
      <c r="AE210" s="208"/>
      <c r="AF210" s="208"/>
      <c r="AG210" s="208"/>
      <c r="AH210" s="208"/>
      <c r="AI210" s="208"/>
      <c r="AJ210" s="208"/>
      <c r="AK210" s="208"/>
      <c r="AL210" s="208"/>
      <c r="AM210" s="208"/>
      <c r="AN210" s="208"/>
      <c r="AO210" s="208"/>
      <c r="AP210" s="208"/>
      <c r="AQ210" s="208"/>
      <c r="AR210" s="208"/>
      <c r="AS210" s="208"/>
      <c r="AT210" s="208"/>
      <c r="AU210" s="208"/>
      <c r="AV210" s="208"/>
      <c r="AW210" s="208"/>
      <c r="AX210" s="208"/>
      <c r="AY210" s="208"/>
      <c r="AZ210" s="208"/>
      <c r="BA210" s="208"/>
      <c r="BB210" s="208"/>
      <c r="BC210" s="208"/>
      <c r="BD210" s="208"/>
      <c r="BE210" s="208"/>
      <c r="BF210" s="208"/>
    </row>
    <row r="211" spans="1:58" s="223" customFormat="1" ht="15">
      <c r="A211" s="226"/>
      <c r="B211" s="225"/>
      <c r="C211" s="225"/>
      <c r="D211" s="225"/>
      <c r="E211" s="225"/>
      <c r="F211" s="225"/>
      <c r="G211" s="225"/>
      <c r="H211" s="225"/>
      <c r="I211" s="225"/>
      <c r="J211" s="225"/>
      <c r="K211" s="225"/>
      <c r="L211" s="225"/>
      <c r="M211" s="225"/>
      <c r="N211" s="226"/>
      <c r="O211" s="225"/>
      <c r="P211" s="225"/>
      <c r="Q211" s="208"/>
      <c r="R211" s="208"/>
      <c r="S211" s="208"/>
      <c r="T211" s="208"/>
      <c r="U211" s="208"/>
      <c r="V211" s="208"/>
      <c r="W211" s="208"/>
      <c r="X211" s="208"/>
      <c r="Y211" s="208"/>
      <c r="Z211" s="208"/>
      <c r="AA211" s="208"/>
      <c r="AB211" s="208"/>
      <c r="AC211" s="208"/>
      <c r="AD211" s="208"/>
      <c r="AE211" s="208"/>
      <c r="AF211" s="208"/>
      <c r="AG211" s="208"/>
      <c r="AH211" s="208"/>
      <c r="AI211" s="208"/>
      <c r="AJ211" s="208"/>
      <c r="AK211" s="208"/>
      <c r="AL211" s="208"/>
      <c r="AM211" s="208"/>
      <c r="AN211" s="208"/>
      <c r="AO211" s="208"/>
      <c r="AP211" s="208"/>
      <c r="AQ211" s="208"/>
      <c r="AR211" s="208"/>
      <c r="AS211" s="208"/>
      <c r="AT211" s="208"/>
      <c r="AU211" s="208"/>
      <c r="AV211" s="208"/>
      <c r="AW211" s="208"/>
      <c r="AX211" s="208"/>
      <c r="AY211" s="208"/>
      <c r="AZ211" s="208"/>
      <c r="BA211" s="208"/>
      <c r="BB211" s="208"/>
      <c r="BC211" s="208"/>
      <c r="BD211" s="208"/>
      <c r="BE211" s="208"/>
      <c r="BF211" s="208"/>
    </row>
    <row r="212" spans="1:58" s="223" customFormat="1" ht="15">
      <c r="A212" s="226"/>
      <c r="B212" s="225"/>
      <c r="C212" s="225"/>
      <c r="D212" s="225"/>
      <c r="E212" s="225"/>
      <c r="F212" s="225"/>
      <c r="G212" s="225"/>
      <c r="H212" s="225"/>
      <c r="I212" s="225"/>
      <c r="J212" s="225"/>
      <c r="K212" s="225"/>
      <c r="L212" s="225"/>
      <c r="M212" s="225"/>
      <c r="N212" s="226"/>
      <c r="O212" s="208"/>
      <c r="P212" s="208"/>
      <c r="Q212" s="208"/>
      <c r="R212" s="208"/>
      <c r="S212" s="208"/>
      <c r="T212" s="208"/>
      <c r="U212" s="208"/>
      <c r="V212" s="208"/>
      <c r="W212" s="208"/>
      <c r="X212" s="208"/>
      <c r="Y212" s="208"/>
      <c r="Z212" s="208"/>
      <c r="AA212" s="208"/>
      <c r="AB212" s="208"/>
      <c r="AC212" s="208"/>
      <c r="AD212" s="208"/>
      <c r="AE212" s="208"/>
      <c r="AF212" s="208"/>
      <c r="AG212" s="208"/>
      <c r="AH212" s="208"/>
      <c r="AI212" s="208"/>
      <c r="AJ212" s="208"/>
      <c r="AK212" s="208"/>
      <c r="AL212" s="208"/>
      <c r="AM212" s="208"/>
      <c r="AN212" s="208"/>
      <c r="AO212" s="208"/>
      <c r="AP212" s="208"/>
      <c r="AQ212" s="208"/>
      <c r="AR212" s="208"/>
      <c r="AS212" s="208"/>
      <c r="AT212" s="208"/>
      <c r="AU212" s="208"/>
      <c r="AV212" s="208"/>
      <c r="AW212" s="208"/>
      <c r="AX212" s="208"/>
      <c r="AY212" s="208"/>
      <c r="AZ212" s="208"/>
      <c r="BA212" s="208"/>
      <c r="BB212" s="208"/>
      <c r="BC212" s="208"/>
      <c r="BD212" s="208"/>
      <c r="BE212" s="208"/>
      <c r="BF212" s="208"/>
    </row>
    <row r="213" spans="1:58" s="223" customFormat="1" ht="15">
      <c r="A213" s="226"/>
      <c r="B213" s="225"/>
      <c r="C213" s="225"/>
      <c r="D213" s="225"/>
      <c r="E213" s="225"/>
      <c r="F213" s="225"/>
      <c r="G213" s="225"/>
      <c r="H213" s="225"/>
      <c r="I213" s="225"/>
      <c r="J213" s="225"/>
      <c r="K213" s="225"/>
      <c r="L213" s="225"/>
      <c r="M213" s="225"/>
      <c r="N213" s="226"/>
      <c r="O213" s="208"/>
      <c r="P213" s="208"/>
      <c r="Q213" s="208"/>
      <c r="R213" s="208"/>
      <c r="S213" s="208"/>
      <c r="T213" s="208"/>
      <c r="U213" s="208"/>
      <c r="V213" s="208"/>
      <c r="W213" s="208"/>
      <c r="X213" s="208"/>
      <c r="Y213" s="208"/>
      <c r="Z213" s="208"/>
      <c r="AA213" s="208"/>
      <c r="AB213" s="208"/>
      <c r="AC213" s="208"/>
      <c r="AD213" s="208"/>
      <c r="AE213" s="208"/>
      <c r="AF213" s="208"/>
      <c r="AG213" s="208"/>
      <c r="AH213" s="208"/>
      <c r="AI213" s="208"/>
      <c r="AJ213" s="208"/>
      <c r="AK213" s="208"/>
      <c r="AL213" s="208"/>
      <c r="AM213" s="208"/>
      <c r="AN213" s="208"/>
      <c r="AO213" s="208"/>
      <c r="AP213" s="208"/>
      <c r="AQ213" s="208"/>
      <c r="AR213" s="208"/>
      <c r="AS213" s="208"/>
      <c r="AT213" s="208"/>
      <c r="AU213" s="208"/>
      <c r="AV213" s="208"/>
      <c r="AW213" s="208"/>
      <c r="AX213" s="208"/>
      <c r="AY213" s="208"/>
      <c r="AZ213" s="208"/>
      <c r="BA213" s="208"/>
      <c r="BB213" s="208"/>
      <c r="BC213" s="208"/>
      <c r="BD213" s="208"/>
      <c r="BE213" s="208"/>
      <c r="BF213" s="208"/>
    </row>
    <row r="214" spans="1:58" s="223" customFormat="1" ht="15">
      <c r="A214" s="226"/>
      <c r="B214" s="225"/>
      <c r="C214" s="225"/>
      <c r="D214" s="225"/>
      <c r="E214" s="225"/>
      <c r="F214" s="225"/>
      <c r="G214" s="225"/>
      <c r="H214" s="225"/>
      <c r="I214" s="225"/>
      <c r="J214" s="225"/>
      <c r="K214" s="225"/>
      <c r="L214" s="225"/>
      <c r="M214" s="225"/>
      <c r="N214" s="226"/>
      <c r="O214" s="208"/>
      <c r="P214" s="208"/>
      <c r="Q214" s="208"/>
      <c r="R214" s="208"/>
      <c r="S214" s="208"/>
      <c r="T214" s="208"/>
      <c r="U214" s="208"/>
      <c r="V214" s="208"/>
      <c r="W214" s="208"/>
      <c r="X214" s="208"/>
      <c r="Y214" s="208"/>
      <c r="Z214" s="208"/>
      <c r="AA214" s="208"/>
      <c r="AB214" s="208"/>
      <c r="AC214" s="208"/>
      <c r="AD214" s="208"/>
      <c r="AE214" s="208"/>
      <c r="AF214" s="208"/>
      <c r="AG214" s="208"/>
      <c r="AH214" s="208"/>
      <c r="AI214" s="208"/>
      <c r="AJ214" s="208"/>
      <c r="AK214" s="208"/>
      <c r="AL214" s="208"/>
      <c r="AM214" s="208"/>
      <c r="AN214" s="208"/>
      <c r="AO214" s="208"/>
      <c r="AP214" s="208"/>
      <c r="AQ214" s="208"/>
      <c r="AR214" s="208"/>
      <c r="AS214" s="208"/>
      <c r="AT214" s="208"/>
      <c r="AU214" s="208"/>
      <c r="AV214" s="208"/>
      <c r="AW214" s="208"/>
      <c r="AX214" s="208"/>
      <c r="AY214" s="208"/>
      <c r="AZ214" s="208"/>
      <c r="BA214" s="208"/>
      <c r="BB214" s="208"/>
      <c r="BC214" s="208"/>
      <c r="BD214" s="208"/>
      <c r="BE214" s="208"/>
      <c r="BF214" s="208"/>
    </row>
    <row r="215" spans="1:58" s="223" customFormat="1" ht="15">
      <c r="A215" s="226"/>
      <c r="B215" s="225"/>
      <c r="C215" s="225"/>
      <c r="D215" s="225"/>
      <c r="E215" s="225"/>
      <c r="F215" s="225"/>
      <c r="G215" s="225"/>
      <c r="H215" s="225"/>
      <c r="I215" s="225"/>
      <c r="J215" s="225"/>
      <c r="K215" s="225"/>
      <c r="L215" s="225"/>
      <c r="M215" s="225"/>
      <c r="N215" s="226"/>
      <c r="O215" s="208"/>
      <c r="P215" s="208"/>
      <c r="Q215" s="208"/>
      <c r="R215" s="208"/>
      <c r="S215" s="208"/>
      <c r="T215" s="208"/>
      <c r="U215" s="208"/>
      <c r="V215" s="208"/>
      <c r="W215" s="208"/>
      <c r="X215" s="208"/>
      <c r="Y215" s="208"/>
      <c r="Z215" s="208"/>
      <c r="AA215" s="208"/>
      <c r="AB215" s="208"/>
      <c r="AC215" s="208"/>
      <c r="AD215" s="208"/>
      <c r="AE215" s="208"/>
      <c r="AF215" s="208"/>
      <c r="AG215" s="208"/>
      <c r="AH215" s="208"/>
      <c r="AI215" s="208"/>
      <c r="AJ215" s="208"/>
      <c r="AK215" s="208"/>
      <c r="AL215" s="208"/>
      <c r="AM215" s="208"/>
      <c r="AN215" s="208"/>
      <c r="AO215" s="208"/>
      <c r="AP215" s="208"/>
      <c r="AQ215" s="208"/>
      <c r="AR215" s="208"/>
      <c r="AS215" s="208"/>
      <c r="AT215" s="208"/>
      <c r="AU215" s="208"/>
      <c r="AV215" s="208"/>
      <c r="AW215" s="208"/>
      <c r="AX215" s="208"/>
      <c r="AY215" s="208"/>
      <c r="AZ215" s="208"/>
      <c r="BA215" s="208"/>
      <c r="BB215" s="208"/>
      <c r="BC215" s="208"/>
      <c r="BD215" s="208"/>
      <c r="BE215" s="208"/>
      <c r="BF215" s="208"/>
    </row>
    <row r="216" spans="1:58" s="223" customFormat="1" ht="15">
      <c r="A216" s="226"/>
      <c r="B216" s="225"/>
      <c r="C216" s="225"/>
      <c r="D216" s="225"/>
      <c r="E216" s="225"/>
      <c r="F216" s="225"/>
      <c r="G216" s="225"/>
      <c r="H216" s="225"/>
      <c r="I216" s="225"/>
      <c r="J216" s="225"/>
      <c r="K216" s="225"/>
      <c r="L216" s="225"/>
      <c r="M216" s="225"/>
      <c r="N216" s="226"/>
      <c r="O216" s="208"/>
      <c r="P216" s="208"/>
      <c r="Q216" s="208"/>
      <c r="R216" s="208"/>
      <c r="S216" s="208"/>
      <c r="T216" s="208"/>
      <c r="U216" s="208"/>
      <c r="V216" s="208"/>
      <c r="W216" s="208"/>
      <c r="X216" s="208"/>
      <c r="Y216" s="208"/>
      <c r="Z216" s="208"/>
      <c r="AA216" s="208"/>
      <c r="AB216" s="208"/>
      <c r="AC216" s="208"/>
      <c r="AD216" s="208"/>
      <c r="AE216" s="208"/>
      <c r="AF216" s="208"/>
      <c r="AG216" s="208"/>
      <c r="AH216" s="208"/>
      <c r="AI216" s="208"/>
      <c r="AJ216" s="208"/>
      <c r="AK216" s="208"/>
      <c r="AL216" s="208"/>
      <c r="AM216" s="208"/>
      <c r="AN216" s="208"/>
      <c r="AO216" s="208"/>
      <c r="AP216" s="208"/>
      <c r="AQ216" s="208"/>
      <c r="AR216" s="208"/>
      <c r="AS216" s="208"/>
      <c r="AT216" s="208"/>
      <c r="AU216" s="208"/>
      <c r="AV216" s="208"/>
      <c r="AW216" s="208"/>
      <c r="AX216" s="208"/>
      <c r="AY216" s="208"/>
      <c r="AZ216" s="208"/>
      <c r="BA216" s="208"/>
      <c r="BB216" s="208"/>
      <c r="BC216" s="208"/>
      <c r="BD216" s="208"/>
      <c r="BE216" s="208"/>
      <c r="BF216" s="208"/>
    </row>
    <row r="217" spans="1:58" s="223" customFormat="1" ht="15">
      <c r="A217" s="226"/>
      <c r="B217" s="225"/>
      <c r="C217" s="225"/>
      <c r="D217" s="225"/>
      <c r="E217" s="225"/>
      <c r="F217" s="225"/>
      <c r="G217" s="225"/>
      <c r="H217" s="225"/>
      <c r="I217" s="225"/>
      <c r="J217" s="225"/>
      <c r="K217" s="225"/>
      <c r="L217" s="225"/>
      <c r="M217" s="225"/>
      <c r="N217" s="226"/>
      <c r="O217" s="208"/>
      <c r="P217" s="208"/>
      <c r="Q217" s="208"/>
      <c r="R217" s="208"/>
      <c r="S217" s="208"/>
      <c r="T217" s="208"/>
      <c r="U217" s="208"/>
      <c r="V217" s="208"/>
      <c r="W217" s="208"/>
      <c r="X217" s="208"/>
      <c r="Y217" s="208"/>
      <c r="Z217" s="208"/>
      <c r="AA217" s="208"/>
      <c r="AB217" s="208"/>
      <c r="AC217" s="208"/>
      <c r="AD217" s="208"/>
      <c r="AE217" s="208"/>
      <c r="AF217" s="208"/>
      <c r="AG217" s="208"/>
      <c r="AH217" s="208"/>
      <c r="AI217" s="208"/>
      <c r="AJ217" s="208"/>
      <c r="AK217" s="208"/>
      <c r="AL217" s="208"/>
      <c r="AM217" s="208"/>
      <c r="AN217" s="208"/>
      <c r="AO217" s="208"/>
      <c r="AP217" s="208"/>
      <c r="AQ217" s="208"/>
      <c r="AR217" s="208"/>
      <c r="AS217" s="208"/>
      <c r="AT217" s="208"/>
      <c r="AU217" s="208"/>
      <c r="AV217" s="208"/>
      <c r="AW217" s="208"/>
      <c r="AX217" s="208"/>
      <c r="AY217" s="208"/>
      <c r="AZ217" s="208"/>
      <c r="BA217" s="208"/>
      <c r="BB217" s="208"/>
      <c r="BC217" s="208"/>
      <c r="BD217" s="208"/>
      <c r="BE217" s="208"/>
      <c r="BF217" s="208"/>
    </row>
    <row r="218" spans="1:58" s="223" customFormat="1" ht="15">
      <c r="A218" s="226"/>
      <c r="B218" s="225"/>
      <c r="C218" s="225"/>
      <c r="D218" s="225"/>
      <c r="E218" s="225"/>
      <c r="F218" s="225"/>
      <c r="G218" s="225"/>
      <c r="H218" s="225"/>
      <c r="I218" s="225"/>
      <c r="J218" s="225"/>
      <c r="K218" s="225"/>
      <c r="L218" s="225"/>
      <c r="M218" s="225"/>
      <c r="N218" s="226"/>
      <c r="O218" s="208"/>
      <c r="P218" s="208"/>
      <c r="Q218" s="208"/>
      <c r="R218" s="208"/>
      <c r="S218" s="208"/>
      <c r="T218" s="208"/>
      <c r="U218" s="208"/>
      <c r="V218" s="208"/>
      <c r="W218" s="208"/>
      <c r="X218" s="208"/>
      <c r="Y218" s="208"/>
      <c r="Z218" s="208"/>
      <c r="AA218" s="208"/>
      <c r="AB218" s="208"/>
      <c r="AC218" s="208"/>
      <c r="AD218" s="208"/>
      <c r="AE218" s="208"/>
      <c r="AF218" s="208"/>
      <c r="AG218" s="208"/>
      <c r="AH218" s="208"/>
      <c r="AI218" s="208"/>
      <c r="AJ218" s="208"/>
      <c r="AK218" s="208"/>
      <c r="AL218" s="208"/>
      <c r="AM218" s="208"/>
      <c r="AN218" s="208"/>
      <c r="AO218" s="208"/>
      <c r="AP218" s="208"/>
      <c r="AQ218" s="208"/>
      <c r="AR218" s="208"/>
      <c r="AS218" s="208"/>
      <c r="AT218" s="208"/>
      <c r="AU218" s="208"/>
      <c r="AV218" s="208"/>
      <c r="AW218" s="208"/>
      <c r="AX218" s="208"/>
      <c r="AY218" s="208"/>
      <c r="AZ218" s="208"/>
      <c r="BA218" s="208"/>
      <c r="BB218" s="208"/>
      <c r="BC218" s="208"/>
      <c r="BD218" s="208"/>
      <c r="BE218" s="208"/>
      <c r="BF218" s="208"/>
    </row>
    <row r="219" spans="1:58" s="223" customFormat="1" ht="15">
      <c r="A219" s="226"/>
      <c r="B219" s="225"/>
      <c r="C219" s="225"/>
      <c r="D219" s="225"/>
      <c r="E219" s="225"/>
      <c r="F219" s="225"/>
      <c r="G219" s="225"/>
      <c r="H219" s="225"/>
      <c r="I219" s="225"/>
      <c r="J219" s="225"/>
      <c r="K219" s="225"/>
      <c r="L219" s="225"/>
      <c r="M219" s="225"/>
      <c r="N219" s="226"/>
      <c r="O219" s="208"/>
      <c r="P219" s="208"/>
      <c r="Q219" s="208"/>
      <c r="R219" s="208"/>
      <c r="S219" s="208"/>
      <c r="T219" s="208"/>
      <c r="U219" s="208"/>
      <c r="V219" s="208"/>
      <c r="W219" s="208"/>
      <c r="X219" s="208"/>
      <c r="Y219" s="208"/>
      <c r="Z219" s="208"/>
      <c r="AA219" s="208"/>
      <c r="AB219" s="208"/>
      <c r="AC219" s="208"/>
      <c r="AD219" s="208"/>
      <c r="AE219" s="208"/>
      <c r="AF219" s="208"/>
      <c r="AG219" s="208"/>
      <c r="AH219" s="208"/>
      <c r="AI219" s="208"/>
      <c r="AJ219" s="208"/>
      <c r="AK219" s="208"/>
      <c r="AL219" s="208"/>
      <c r="AM219" s="208"/>
      <c r="AN219" s="208"/>
      <c r="AO219" s="208"/>
      <c r="AP219" s="208"/>
      <c r="AQ219" s="208"/>
      <c r="AR219" s="208"/>
      <c r="AS219" s="208"/>
      <c r="AT219" s="208"/>
      <c r="AU219" s="208"/>
      <c r="AV219" s="208"/>
      <c r="AW219" s="208"/>
      <c r="AX219" s="208"/>
      <c r="AY219" s="208"/>
      <c r="AZ219" s="208"/>
      <c r="BA219" s="208"/>
      <c r="BB219" s="208"/>
      <c r="BC219" s="208"/>
      <c r="BD219" s="208"/>
      <c r="BE219" s="208"/>
      <c r="BF219" s="208"/>
    </row>
    <row r="220" spans="1:58" s="223" customFormat="1" ht="15">
      <c r="A220" s="226"/>
      <c r="B220" s="225"/>
      <c r="C220" s="225"/>
      <c r="D220" s="225"/>
      <c r="E220" s="225"/>
      <c r="F220" s="225"/>
      <c r="G220" s="225"/>
      <c r="H220" s="225"/>
      <c r="I220" s="225"/>
      <c r="J220" s="225"/>
      <c r="K220" s="225"/>
      <c r="L220" s="225"/>
      <c r="M220" s="225"/>
      <c r="N220" s="226"/>
      <c r="O220" s="208"/>
      <c r="P220" s="208"/>
      <c r="Q220" s="208"/>
      <c r="R220" s="208"/>
      <c r="S220" s="208"/>
      <c r="T220" s="208"/>
      <c r="U220" s="208"/>
      <c r="V220" s="208"/>
      <c r="W220" s="208"/>
      <c r="X220" s="208"/>
      <c r="Y220" s="208"/>
      <c r="Z220" s="208"/>
      <c r="AA220" s="208"/>
      <c r="AB220" s="208"/>
      <c r="AC220" s="208"/>
      <c r="AD220" s="208"/>
      <c r="AE220" s="208"/>
      <c r="AF220" s="208"/>
      <c r="AG220" s="208"/>
      <c r="AH220" s="208"/>
      <c r="AI220" s="208"/>
      <c r="AJ220" s="208"/>
      <c r="AK220" s="208"/>
      <c r="AL220" s="208"/>
      <c r="AM220" s="208"/>
      <c r="AN220" s="208"/>
      <c r="AO220" s="208"/>
      <c r="AP220" s="208"/>
      <c r="AQ220" s="208"/>
      <c r="AR220" s="208"/>
      <c r="AS220" s="208"/>
      <c r="AT220" s="208"/>
      <c r="AU220" s="208"/>
      <c r="AV220" s="208"/>
      <c r="AW220" s="208"/>
      <c r="AX220" s="208"/>
      <c r="AY220" s="208"/>
      <c r="AZ220" s="208"/>
      <c r="BA220" s="208"/>
      <c r="BB220" s="208"/>
      <c r="BC220" s="208"/>
      <c r="BD220" s="208"/>
      <c r="BE220" s="208"/>
      <c r="BF220" s="208"/>
    </row>
    <row r="221" spans="1:58" s="223" customFormat="1" ht="15">
      <c r="A221" s="226"/>
      <c r="B221" s="225"/>
      <c r="C221" s="225"/>
      <c r="D221" s="225"/>
      <c r="E221" s="225"/>
      <c r="F221" s="225"/>
      <c r="G221" s="225"/>
      <c r="H221" s="225"/>
      <c r="I221" s="225"/>
      <c r="J221" s="225"/>
      <c r="K221" s="225"/>
      <c r="L221" s="225"/>
      <c r="M221" s="225"/>
      <c r="N221" s="226"/>
      <c r="O221" s="208"/>
      <c r="P221" s="208"/>
      <c r="Q221" s="208"/>
      <c r="R221" s="208"/>
      <c r="S221" s="208"/>
      <c r="T221" s="208"/>
      <c r="U221" s="208"/>
      <c r="V221" s="208"/>
      <c r="W221" s="208"/>
      <c r="X221" s="208"/>
      <c r="Y221" s="208"/>
      <c r="Z221" s="208"/>
      <c r="AA221" s="208"/>
      <c r="AB221" s="208"/>
      <c r="AC221" s="208"/>
      <c r="AD221" s="208"/>
      <c r="AE221" s="208"/>
      <c r="AF221" s="208"/>
      <c r="AG221" s="208"/>
      <c r="AH221" s="208"/>
      <c r="AI221" s="208"/>
      <c r="AJ221" s="208"/>
      <c r="AK221" s="208"/>
      <c r="AL221" s="208"/>
      <c r="AM221" s="208"/>
      <c r="AN221" s="208"/>
      <c r="AO221" s="208"/>
      <c r="AP221" s="208"/>
      <c r="AQ221" s="208"/>
      <c r="AR221" s="208"/>
      <c r="AS221" s="208"/>
      <c r="AT221" s="208"/>
      <c r="AU221" s="208"/>
      <c r="AV221" s="208"/>
      <c r="AW221" s="208"/>
      <c r="AX221" s="208"/>
      <c r="AY221" s="208"/>
      <c r="AZ221" s="208"/>
      <c r="BA221" s="208"/>
      <c r="BB221" s="208"/>
      <c r="BC221" s="208"/>
      <c r="BD221" s="208"/>
      <c r="BE221" s="208"/>
      <c r="BF221" s="208"/>
    </row>
    <row r="222" spans="1:58" s="223" customFormat="1" ht="15">
      <c r="A222" s="226"/>
      <c r="B222" s="225"/>
      <c r="C222" s="225"/>
      <c r="D222" s="225"/>
      <c r="E222" s="225"/>
      <c r="F222" s="225"/>
      <c r="G222" s="225"/>
      <c r="H222" s="225"/>
      <c r="I222" s="225"/>
      <c r="J222" s="225"/>
      <c r="K222" s="225"/>
      <c r="L222" s="225"/>
      <c r="M222" s="225"/>
      <c r="N222" s="226"/>
      <c r="O222" s="208"/>
      <c r="P222" s="208"/>
      <c r="Q222" s="208"/>
      <c r="R222" s="208"/>
      <c r="S222" s="208"/>
      <c r="T222" s="208"/>
      <c r="U222" s="208"/>
      <c r="V222" s="208"/>
      <c r="W222" s="208"/>
      <c r="X222" s="208"/>
      <c r="Y222" s="208"/>
      <c r="Z222" s="208"/>
      <c r="AA222" s="208"/>
      <c r="AB222" s="208"/>
      <c r="AC222" s="208"/>
      <c r="AD222" s="208"/>
      <c r="AE222" s="208"/>
      <c r="AF222" s="208"/>
      <c r="AG222" s="208"/>
      <c r="AH222" s="208"/>
      <c r="AI222" s="208"/>
      <c r="AJ222" s="208"/>
      <c r="AK222" s="208"/>
      <c r="AL222" s="208"/>
      <c r="AM222" s="208"/>
      <c r="AN222" s="208"/>
      <c r="AO222" s="208"/>
      <c r="AP222" s="208"/>
      <c r="AQ222" s="208"/>
      <c r="AR222" s="208"/>
      <c r="AS222" s="208"/>
      <c r="AT222" s="208"/>
      <c r="AU222" s="208"/>
      <c r="AV222" s="208"/>
      <c r="AW222" s="208"/>
      <c r="AX222" s="208"/>
      <c r="AY222" s="208"/>
      <c r="AZ222" s="208"/>
      <c r="BA222" s="208"/>
      <c r="BB222" s="208"/>
      <c r="BC222" s="208"/>
      <c r="BD222" s="208"/>
      <c r="BE222" s="208"/>
      <c r="BF222" s="208"/>
    </row>
    <row r="223" spans="1:58" s="223" customFormat="1" ht="15">
      <c r="A223" s="226"/>
      <c r="B223" s="225"/>
      <c r="C223" s="225"/>
      <c r="D223" s="225"/>
      <c r="E223" s="225"/>
      <c r="F223" s="225"/>
      <c r="G223" s="225"/>
      <c r="H223" s="225"/>
      <c r="I223" s="225"/>
      <c r="J223" s="225"/>
      <c r="K223" s="225"/>
      <c r="L223" s="225"/>
      <c r="M223" s="225"/>
      <c r="N223" s="226"/>
      <c r="O223" s="208"/>
      <c r="P223" s="208"/>
      <c r="Q223" s="208"/>
      <c r="R223" s="208"/>
      <c r="S223" s="208"/>
      <c r="T223" s="208"/>
      <c r="U223" s="208"/>
      <c r="V223" s="208"/>
      <c r="W223" s="208"/>
      <c r="X223" s="208"/>
      <c r="Y223" s="208"/>
      <c r="Z223" s="208"/>
      <c r="AA223" s="208"/>
      <c r="AB223" s="208"/>
      <c r="AC223" s="208"/>
      <c r="AD223" s="208"/>
      <c r="AE223" s="208"/>
      <c r="AF223" s="208"/>
      <c r="AG223" s="208"/>
      <c r="AH223" s="208"/>
      <c r="AI223" s="208"/>
      <c r="AJ223" s="208"/>
      <c r="AK223" s="208"/>
      <c r="AL223" s="208"/>
      <c r="AM223" s="208"/>
      <c r="AN223" s="208"/>
      <c r="AO223" s="208"/>
      <c r="AP223" s="208"/>
      <c r="AQ223" s="208"/>
      <c r="AR223" s="208"/>
      <c r="AS223" s="208"/>
      <c r="AT223" s="208"/>
      <c r="AU223" s="208"/>
      <c r="AV223" s="208"/>
      <c r="AW223" s="208"/>
      <c r="AX223" s="208"/>
      <c r="AY223" s="208"/>
      <c r="AZ223" s="208"/>
      <c r="BA223" s="208"/>
      <c r="BB223" s="208"/>
      <c r="BC223" s="208"/>
      <c r="BD223" s="208"/>
      <c r="BE223" s="208"/>
      <c r="BF223" s="208"/>
    </row>
    <row r="224" spans="1:58" s="223" customFormat="1" ht="15">
      <c r="A224" s="226"/>
      <c r="B224" s="225"/>
      <c r="C224" s="225"/>
      <c r="D224" s="225"/>
      <c r="E224" s="225"/>
      <c r="F224" s="225"/>
      <c r="G224" s="225"/>
      <c r="H224" s="225"/>
      <c r="I224" s="225"/>
      <c r="J224" s="225"/>
      <c r="K224" s="225"/>
      <c r="L224" s="225"/>
      <c r="M224" s="225"/>
      <c r="N224" s="226"/>
      <c r="O224" s="208"/>
      <c r="P224" s="208"/>
      <c r="Q224" s="208"/>
      <c r="R224" s="208"/>
      <c r="S224" s="208"/>
      <c r="T224" s="208"/>
      <c r="U224" s="208"/>
      <c r="V224" s="208"/>
      <c r="W224" s="208"/>
      <c r="X224" s="208"/>
      <c r="Y224" s="208"/>
      <c r="Z224" s="208"/>
      <c r="AA224" s="208"/>
      <c r="AB224" s="208"/>
      <c r="AC224" s="208"/>
      <c r="AD224" s="208"/>
      <c r="AE224" s="208"/>
      <c r="AF224" s="208"/>
      <c r="AG224" s="208"/>
      <c r="AH224" s="208"/>
      <c r="AI224" s="208"/>
      <c r="AJ224" s="208"/>
      <c r="AK224" s="208"/>
      <c r="AL224" s="208"/>
      <c r="AM224" s="208"/>
      <c r="AN224" s="208"/>
      <c r="AO224" s="208"/>
      <c r="AP224" s="208"/>
      <c r="AQ224" s="208"/>
      <c r="AR224" s="208"/>
      <c r="AS224" s="208"/>
      <c r="AT224" s="208"/>
      <c r="AU224" s="208"/>
      <c r="AV224" s="208"/>
      <c r="AW224" s="208"/>
      <c r="AX224" s="208"/>
      <c r="AY224" s="208"/>
      <c r="AZ224" s="208"/>
      <c r="BA224" s="208"/>
      <c r="BB224" s="208"/>
      <c r="BC224" s="208"/>
      <c r="BD224" s="208"/>
      <c r="BE224" s="208"/>
      <c r="BF224" s="208"/>
    </row>
    <row r="225" spans="1:58" s="223" customFormat="1" ht="15">
      <c r="A225" s="226"/>
      <c r="B225" s="225"/>
      <c r="C225" s="225"/>
      <c r="D225" s="225"/>
      <c r="E225" s="225"/>
      <c r="F225" s="225"/>
      <c r="G225" s="225"/>
      <c r="H225" s="225"/>
      <c r="I225" s="225"/>
      <c r="J225" s="225"/>
      <c r="K225" s="225"/>
      <c r="L225" s="225"/>
      <c r="M225" s="225"/>
      <c r="N225" s="226"/>
      <c r="O225" s="208"/>
      <c r="P225" s="208"/>
      <c r="Q225" s="208"/>
      <c r="R225" s="208"/>
      <c r="S225" s="208"/>
      <c r="T225" s="208"/>
      <c r="U225" s="208"/>
      <c r="V225" s="208"/>
      <c r="W225" s="208"/>
      <c r="X225" s="208"/>
      <c r="Y225" s="208"/>
      <c r="Z225" s="208"/>
      <c r="AA225" s="208"/>
      <c r="AB225" s="208"/>
      <c r="AC225" s="208"/>
      <c r="AD225" s="208"/>
      <c r="AE225" s="208"/>
      <c r="AF225" s="208"/>
      <c r="AG225" s="208"/>
      <c r="AH225" s="208"/>
      <c r="AI225" s="208"/>
      <c r="AJ225" s="208"/>
      <c r="AK225" s="208"/>
      <c r="AL225" s="208"/>
      <c r="AM225" s="208"/>
      <c r="AN225" s="208"/>
      <c r="AO225" s="208"/>
      <c r="AP225" s="208"/>
      <c r="AQ225" s="208"/>
      <c r="AR225" s="208"/>
      <c r="AS225" s="208"/>
      <c r="AT225" s="208"/>
      <c r="AU225" s="208"/>
      <c r="AV225" s="208"/>
      <c r="AW225" s="208"/>
      <c r="AX225" s="208"/>
      <c r="AY225" s="208"/>
      <c r="AZ225" s="208"/>
      <c r="BA225" s="208"/>
      <c r="BB225" s="208"/>
      <c r="BC225" s="208"/>
      <c r="BD225" s="208"/>
      <c r="BE225" s="208"/>
      <c r="BF225" s="208"/>
    </row>
    <row r="226" spans="1:58" s="223" customFormat="1" ht="15">
      <c r="A226" s="226"/>
      <c r="B226" s="225"/>
      <c r="C226" s="225"/>
      <c r="D226" s="225"/>
      <c r="E226" s="225"/>
      <c r="F226" s="225"/>
      <c r="G226" s="225"/>
      <c r="H226" s="225"/>
      <c r="I226" s="225"/>
      <c r="J226" s="225"/>
      <c r="K226" s="225"/>
      <c r="L226" s="225"/>
      <c r="M226" s="225"/>
      <c r="N226" s="226"/>
      <c r="O226" s="208"/>
      <c r="P226" s="208"/>
      <c r="Q226" s="208"/>
      <c r="R226" s="208"/>
      <c r="S226" s="208"/>
      <c r="T226" s="208"/>
      <c r="U226" s="208"/>
      <c r="V226" s="208"/>
      <c r="W226" s="208"/>
      <c r="X226" s="208"/>
      <c r="Y226" s="208"/>
      <c r="Z226" s="208"/>
      <c r="AA226" s="208"/>
      <c r="AB226" s="208"/>
      <c r="AC226" s="208"/>
      <c r="AD226" s="208"/>
      <c r="AE226" s="208"/>
      <c r="AF226" s="208"/>
      <c r="AG226" s="208"/>
      <c r="AH226" s="208"/>
      <c r="AI226" s="208"/>
      <c r="AJ226" s="208"/>
      <c r="AK226" s="208"/>
      <c r="AL226" s="208"/>
      <c r="AM226" s="208"/>
      <c r="AN226" s="208"/>
      <c r="AO226" s="208"/>
      <c r="AP226" s="208"/>
      <c r="AQ226" s="208"/>
      <c r="AR226" s="208"/>
      <c r="AS226" s="208"/>
      <c r="AT226" s="208"/>
      <c r="AU226" s="208"/>
      <c r="AV226" s="208"/>
      <c r="AW226" s="208"/>
      <c r="AX226" s="208"/>
      <c r="AY226" s="208"/>
      <c r="AZ226" s="208"/>
      <c r="BA226" s="208"/>
      <c r="BB226" s="208"/>
      <c r="BC226" s="208"/>
      <c r="BD226" s="208"/>
      <c r="BE226" s="208"/>
      <c r="BF226" s="208"/>
    </row>
    <row r="227" spans="1:58" s="223" customFormat="1" ht="15">
      <c r="A227" s="226"/>
      <c r="B227" s="225"/>
      <c r="C227" s="225"/>
      <c r="D227" s="225"/>
      <c r="E227" s="225"/>
      <c r="F227" s="225"/>
      <c r="G227" s="225"/>
      <c r="H227" s="225"/>
      <c r="I227" s="225"/>
      <c r="J227" s="225"/>
      <c r="K227" s="225"/>
      <c r="L227" s="225"/>
      <c r="M227" s="225"/>
      <c r="N227" s="226"/>
      <c r="O227" s="208"/>
      <c r="P227" s="208"/>
      <c r="Q227" s="208"/>
      <c r="R227" s="208"/>
      <c r="S227" s="208"/>
      <c r="T227" s="208"/>
      <c r="U227" s="208"/>
      <c r="V227" s="208"/>
      <c r="W227" s="208"/>
      <c r="X227" s="208"/>
      <c r="Y227" s="208"/>
      <c r="Z227" s="208"/>
      <c r="AA227" s="208"/>
      <c r="AB227" s="208"/>
      <c r="AC227" s="208"/>
      <c r="AD227" s="208"/>
      <c r="AE227" s="208"/>
      <c r="AF227" s="208"/>
      <c r="AG227" s="208"/>
      <c r="AH227" s="208"/>
      <c r="AI227" s="208"/>
      <c r="AJ227" s="208"/>
      <c r="AK227" s="208"/>
      <c r="AL227" s="208"/>
      <c r="AM227" s="208"/>
      <c r="AN227" s="208"/>
      <c r="AO227" s="208"/>
      <c r="AP227" s="208"/>
      <c r="AQ227" s="208"/>
      <c r="AR227" s="208"/>
      <c r="AS227" s="208"/>
      <c r="AT227" s="208"/>
      <c r="AU227" s="208"/>
      <c r="AV227" s="208"/>
      <c r="AW227" s="208"/>
      <c r="AX227" s="208"/>
      <c r="AY227" s="208"/>
      <c r="AZ227" s="208"/>
      <c r="BA227" s="208"/>
      <c r="BB227" s="208"/>
      <c r="BC227" s="208"/>
      <c r="BD227" s="208"/>
      <c r="BE227" s="208"/>
      <c r="BF227" s="208"/>
    </row>
    <row r="228" spans="1:58" s="223" customFormat="1" ht="15">
      <c r="A228" s="226"/>
      <c r="B228" s="225"/>
      <c r="C228" s="225"/>
      <c r="D228" s="225"/>
      <c r="E228" s="225"/>
      <c r="F228" s="225"/>
      <c r="G228" s="225"/>
      <c r="H228" s="225"/>
      <c r="I228" s="225"/>
      <c r="J228" s="225"/>
      <c r="K228" s="225"/>
      <c r="L228" s="225"/>
      <c r="M228" s="225"/>
      <c r="N228" s="226"/>
      <c r="O228" s="208"/>
      <c r="P228" s="208"/>
      <c r="Q228" s="208"/>
      <c r="R228" s="208"/>
      <c r="S228" s="208"/>
      <c r="T228" s="208"/>
      <c r="U228" s="208"/>
      <c r="V228" s="208"/>
      <c r="W228" s="208"/>
      <c r="X228" s="208"/>
      <c r="Y228" s="208"/>
      <c r="Z228" s="208"/>
      <c r="AA228" s="208"/>
      <c r="AB228" s="208"/>
      <c r="AC228" s="208"/>
      <c r="AD228" s="208"/>
      <c r="AE228" s="208"/>
      <c r="AF228" s="208"/>
      <c r="AG228" s="208"/>
      <c r="AH228" s="208"/>
      <c r="AI228" s="208"/>
      <c r="AJ228" s="208"/>
      <c r="AK228" s="208"/>
      <c r="AL228" s="208"/>
      <c r="AM228" s="208"/>
      <c r="AN228" s="208"/>
      <c r="AO228" s="208"/>
      <c r="AP228" s="208"/>
      <c r="AQ228" s="208"/>
      <c r="AR228" s="208"/>
      <c r="AS228" s="208"/>
      <c r="AT228" s="208"/>
      <c r="AU228" s="208"/>
      <c r="AV228" s="208"/>
      <c r="AW228" s="208"/>
      <c r="AX228" s="208"/>
      <c r="AY228" s="208"/>
      <c r="AZ228" s="208"/>
      <c r="BA228" s="208"/>
      <c r="BB228" s="208"/>
      <c r="BC228" s="208"/>
      <c r="BD228" s="208"/>
      <c r="BE228" s="208"/>
      <c r="BF228" s="208"/>
    </row>
    <row r="229" spans="1:58" s="223" customFormat="1" ht="15">
      <c r="A229" s="226"/>
      <c r="B229" s="225"/>
      <c r="C229" s="225"/>
      <c r="D229" s="225"/>
      <c r="E229" s="225"/>
      <c r="F229" s="225"/>
      <c r="G229" s="225"/>
      <c r="H229" s="225"/>
      <c r="I229" s="225"/>
      <c r="J229" s="225"/>
      <c r="K229" s="225"/>
      <c r="L229" s="225"/>
      <c r="M229" s="225"/>
      <c r="N229" s="226"/>
      <c r="O229" s="208"/>
      <c r="P229" s="208"/>
      <c r="Q229" s="208"/>
      <c r="R229" s="208"/>
      <c r="S229" s="208"/>
      <c r="T229" s="208"/>
      <c r="U229" s="208"/>
      <c r="V229" s="208"/>
      <c r="W229" s="208"/>
      <c r="X229" s="208"/>
      <c r="Y229" s="208"/>
      <c r="Z229" s="208"/>
      <c r="AA229" s="208"/>
      <c r="AB229" s="208"/>
      <c r="AC229" s="208"/>
      <c r="AD229" s="208"/>
      <c r="AE229" s="208"/>
      <c r="AF229" s="208"/>
      <c r="AG229" s="208"/>
      <c r="AH229" s="208"/>
      <c r="AI229" s="208"/>
      <c r="AJ229" s="208"/>
      <c r="AK229" s="208"/>
      <c r="AL229" s="208"/>
      <c r="AM229" s="208"/>
      <c r="AN229" s="208"/>
      <c r="AO229" s="208"/>
      <c r="AP229" s="208"/>
      <c r="AQ229" s="208"/>
      <c r="AR229" s="208"/>
      <c r="AS229" s="208"/>
      <c r="AT229" s="208"/>
      <c r="AU229" s="208"/>
      <c r="AV229" s="208"/>
      <c r="AW229" s="208"/>
      <c r="AX229" s="208"/>
      <c r="AY229" s="208"/>
      <c r="AZ229" s="208"/>
      <c r="BA229" s="208"/>
      <c r="BB229" s="208"/>
      <c r="BC229" s="208"/>
      <c r="BD229" s="208"/>
      <c r="BE229" s="208"/>
      <c r="BF229" s="208"/>
    </row>
    <row r="230" spans="1:58" s="223" customFormat="1" ht="15">
      <c r="A230" s="226"/>
      <c r="B230" s="225"/>
      <c r="C230" s="225"/>
      <c r="D230" s="225"/>
      <c r="E230" s="225"/>
      <c r="F230" s="225"/>
      <c r="G230" s="225"/>
      <c r="H230" s="225"/>
      <c r="I230" s="225"/>
      <c r="J230" s="225"/>
      <c r="K230" s="225"/>
      <c r="L230" s="225"/>
      <c r="M230" s="225"/>
      <c r="N230" s="226"/>
      <c r="O230" s="208"/>
      <c r="P230" s="208"/>
      <c r="Q230" s="208"/>
      <c r="R230" s="208"/>
      <c r="S230" s="208"/>
      <c r="T230" s="208"/>
      <c r="U230" s="208"/>
      <c r="V230" s="208"/>
      <c r="W230" s="208"/>
      <c r="X230" s="208"/>
      <c r="Y230" s="208"/>
      <c r="Z230" s="208"/>
      <c r="AA230" s="208"/>
      <c r="AB230" s="208"/>
      <c r="AC230" s="208"/>
      <c r="AD230" s="208"/>
      <c r="AE230" s="208"/>
      <c r="AF230" s="208"/>
      <c r="AG230" s="208"/>
      <c r="AH230" s="208"/>
      <c r="AI230" s="208"/>
      <c r="AJ230" s="208"/>
      <c r="AK230" s="208"/>
      <c r="AL230" s="208"/>
      <c r="AM230" s="208"/>
      <c r="AN230" s="208"/>
      <c r="AO230" s="208"/>
      <c r="AP230" s="208"/>
      <c r="AQ230" s="208"/>
      <c r="AR230" s="208"/>
      <c r="AS230" s="208"/>
      <c r="AT230" s="208"/>
      <c r="AU230" s="208"/>
      <c r="AV230" s="208"/>
      <c r="AW230" s="208"/>
      <c r="AX230" s="208"/>
      <c r="AY230" s="208"/>
      <c r="AZ230" s="208"/>
      <c r="BA230" s="208"/>
      <c r="BB230" s="208"/>
      <c r="BC230" s="208"/>
      <c r="BD230" s="208"/>
      <c r="BE230" s="208"/>
      <c r="BF230" s="208"/>
    </row>
    <row r="231" spans="1:58" s="223" customFormat="1" ht="15">
      <c r="A231" s="226"/>
      <c r="B231" s="225"/>
      <c r="C231" s="225"/>
      <c r="D231" s="225"/>
      <c r="E231" s="225"/>
      <c r="F231" s="225"/>
      <c r="G231" s="225"/>
      <c r="H231" s="225"/>
      <c r="I231" s="225"/>
      <c r="J231" s="225"/>
      <c r="K231" s="225"/>
      <c r="L231" s="225"/>
      <c r="M231" s="225"/>
      <c r="N231" s="226"/>
      <c r="O231" s="208"/>
      <c r="P231" s="208"/>
      <c r="Q231" s="208"/>
      <c r="R231" s="208"/>
      <c r="S231" s="208"/>
      <c r="T231" s="208"/>
      <c r="U231" s="208"/>
      <c r="V231" s="208"/>
      <c r="W231" s="208"/>
      <c r="X231" s="208"/>
      <c r="Y231" s="208"/>
      <c r="Z231" s="208"/>
      <c r="AA231" s="208"/>
      <c r="AB231" s="208"/>
      <c r="AC231" s="208"/>
      <c r="AD231" s="208"/>
      <c r="AE231" s="208"/>
      <c r="AF231" s="208"/>
      <c r="AG231" s="208"/>
      <c r="AH231" s="208"/>
      <c r="AI231" s="208"/>
      <c r="AJ231" s="208"/>
      <c r="AK231" s="208"/>
      <c r="AL231" s="208"/>
      <c r="AM231" s="208"/>
      <c r="AN231" s="208"/>
      <c r="AO231" s="208"/>
      <c r="AP231" s="208"/>
      <c r="AQ231" s="208"/>
      <c r="AR231" s="208"/>
      <c r="AS231" s="208"/>
      <c r="AT231" s="208"/>
      <c r="AU231" s="208"/>
      <c r="AV231" s="208"/>
      <c r="AW231" s="208"/>
      <c r="AX231" s="208"/>
      <c r="AY231" s="208"/>
      <c r="AZ231" s="208"/>
      <c r="BA231" s="208"/>
      <c r="BB231" s="208"/>
      <c r="BC231" s="208"/>
      <c r="BD231" s="208"/>
      <c r="BE231" s="208"/>
      <c r="BF231" s="208"/>
    </row>
    <row r="232" spans="1:58" s="223" customFormat="1" ht="15">
      <c r="A232" s="226"/>
      <c r="B232" s="225"/>
      <c r="C232" s="225"/>
      <c r="D232" s="225"/>
      <c r="E232" s="225"/>
      <c r="F232" s="225"/>
      <c r="G232" s="225"/>
      <c r="H232" s="225"/>
      <c r="I232" s="225"/>
      <c r="J232" s="225"/>
      <c r="K232" s="225"/>
      <c r="L232" s="225"/>
      <c r="M232" s="225"/>
      <c r="N232" s="226"/>
      <c r="O232" s="208"/>
      <c r="P232" s="208"/>
      <c r="Q232" s="208"/>
      <c r="R232" s="208"/>
      <c r="S232" s="208"/>
      <c r="T232" s="208"/>
      <c r="U232" s="208"/>
      <c r="V232" s="208"/>
      <c r="W232" s="208"/>
      <c r="X232" s="208"/>
      <c r="Y232" s="208"/>
      <c r="Z232" s="208"/>
      <c r="AA232" s="208"/>
      <c r="AB232" s="208"/>
      <c r="AC232" s="208"/>
      <c r="AD232" s="208"/>
      <c r="AE232" s="208"/>
      <c r="AF232" s="208"/>
      <c r="AG232" s="208"/>
      <c r="AH232" s="208"/>
      <c r="AI232" s="208"/>
      <c r="AJ232" s="208"/>
      <c r="AK232" s="208"/>
      <c r="AL232" s="208"/>
      <c r="AM232" s="208"/>
      <c r="AN232" s="208"/>
      <c r="AO232" s="208"/>
      <c r="AP232" s="208"/>
      <c r="AQ232" s="208"/>
      <c r="AR232" s="208"/>
      <c r="AS232" s="208"/>
      <c r="AT232" s="208"/>
      <c r="AU232" s="208"/>
      <c r="AV232" s="208"/>
      <c r="AW232" s="208"/>
      <c r="AX232" s="208"/>
      <c r="AY232" s="208"/>
      <c r="AZ232" s="208"/>
      <c r="BA232" s="208"/>
      <c r="BB232" s="208"/>
      <c r="BC232" s="208"/>
      <c r="BD232" s="208"/>
      <c r="BE232" s="208"/>
      <c r="BF232" s="208"/>
    </row>
    <row r="233" spans="1:58" s="223" customFormat="1" ht="15">
      <c r="A233" s="226"/>
      <c r="B233" s="225"/>
      <c r="C233" s="225"/>
      <c r="D233" s="225"/>
      <c r="E233" s="225"/>
      <c r="F233" s="225"/>
      <c r="G233" s="225"/>
      <c r="H233" s="225"/>
      <c r="I233" s="225"/>
      <c r="J233" s="225"/>
      <c r="K233" s="225"/>
      <c r="L233" s="225"/>
      <c r="M233" s="225"/>
      <c r="N233" s="226"/>
      <c r="O233" s="208"/>
      <c r="P233" s="208"/>
      <c r="Q233" s="208"/>
      <c r="R233" s="208"/>
      <c r="S233" s="208"/>
      <c r="T233" s="208"/>
      <c r="U233" s="208"/>
      <c r="V233" s="208"/>
      <c r="W233" s="208"/>
      <c r="X233" s="208"/>
      <c r="Y233" s="208"/>
      <c r="Z233" s="208"/>
      <c r="AA233" s="208"/>
      <c r="AB233" s="208"/>
      <c r="AC233" s="208"/>
      <c r="AD233" s="208"/>
      <c r="AE233" s="208"/>
      <c r="AF233" s="208"/>
      <c r="AG233" s="208"/>
      <c r="AH233" s="208"/>
      <c r="AI233" s="208"/>
      <c r="AJ233" s="208"/>
      <c r="AK233" s="208"/>
      <c r="AL233" s="208"/>
      <c r="AM233" s="208"/>
      <c r="AN233" s="208"/>
      <c r="AO233" s="208"/>
      <c r="AP233" s="208"/>
      <c r="AQ233" s="208"/>
      <c r="AR233" s="208"/>
      <c r="AS233" s="208"/>
      <c r="AT233" s="208"/>
      <c r="AU233" s="208"/>
      <c r="AV233" s="208"/>
      <c r="AW233" s="208"/>
      <c r="AX233" s="208"/>
      <c r="AY233" s="208"/>
      <c r="AZ233" s="208"/>
      <c r="BA233" s="208"/>
      <c r="BB233" s="208"/>
      <c r="BC233" s="208"/>
      <c r="BD233" s="208"/>
      <c r="BE233" s="208"/>
      <c r="BF233" s="208"/>
    </row>
    <row r="234" spans="1:58" s="223" customFormat="1" ht="15">
      <c r="A234" s="226"/>
      <c r="B234" s="225"/>
      <c r="C234" s="225"/>
      <c r="D234" s="225"/>
      <c r="E234" s="225"/>
      <c r="F234" s="225"/>
      <c r="G234" s="225"/>
      <c r="H234" s="225"/>
      <c r="I234" s="225"/>
      <c r="J234" s="225"/>
      <c r="K234" s="225"/>
      <c r="L234" s="225"/>
      <c r="M234" s="225"/>
      <c r="N234" s="226"/>
      <c r="O234" s="208"/>
      <c r="P234" s="208"/>
      <c r="Q234" s="208"/>
      <c r="R234" s="208"/>
      <c r="S234" s="208"/>
      <c r="T234" s="208"/>
      <c r="U234" s="208"/>
      <c r="V234" s="208"/>
      <c r="W234" s="208"/>
      <c r="X234" s="208"/>
      <c r="Y234" s="208"/>
      <c r="Z234" s="208"/>
      <c r="AA234" s="208"/>
      <c r="AB234" s="208"/>
      <c r="AC234" s="208"/>
      <c r="AD234" s="208"/>
      <c r="AE234" s="208"/>
      <c r="AF234" s="208"/>
      <c r="AG234" s="208"/>
      <c r="AH234" s="208"/>
      <c r="AI234" s="208"/>
      <c r="AJ234" s="208"/>
      <c r="AK234" s="208"/>
      <c r="AL234" s="208"/>
      <c r="AM234" s="208"/>
      <c r="AN234" s="208"/>
      <c r="AO234" s="208"/>
      <c r="AP234" s="208"/>
      <c r="AQ234" s="208"/>
      <c r="AR234" s="208"/>
      <c r="AS234" s="208"/>
      <c r="AT234" s="208"/>
      <c r="AU234" s="208"/>
      <c r="AV234" s="208"/>
      <c r="AW234" s="208"/>
      <c r="AX234" s="208"/>
      <c r="AY234" s="208"/>
      <c r="AZ234" s="208"/>
      <c r="BA234" s="208"/>
      <c r="BB234" s="208"/>
      <c r="BC234" s="208"/>
      <c r="BD234" s="208"/>
      <c r="BE234" s="208"/>
      <c r="BF234" s="208"/>
    </row>
    <row r="235" spans="1:58" s="223" customFormat="1" ht="15">
      <c r="A235" s="226"/>
      <c r="B235" s="225"/>
      <c r="C235" s="225"/>
      <c r="D235" s="225"/>
      <c r="E235" s="225"/>
      <c r="F235" s="225"/>
      <c r="G235" s="225"/>
      <c r="H235" s="225"/>
      <c r="I235" s="225"/>
      <c r="J235" s="225"/>
      <c r="K235" s="225"/>
      <c r="L235" s="225"/>
      <c r="M235" s="225"/>
      <c r="N235" s="226"/>
      <c r="O235" s="208"/>
      <c r="P235" s="208"/>
      <c r="Q235" s="208"/>
      <c r="R235" s="208"/>
      <c r="S235" s="208"/>
      <c r="T235" s="208"/>
      <c r="U235" s="208"/>
      <c r="V235" s="208"/>
      <c r="W235" s="208"/>
      <c r="X235" s="208"/>
      <c r="Y235" s="208"/>
      <c r="Z235" s="208"/>
      <c r="AA235" s="208"/>
      <c r="AB235" s="208"/>
      <c r="AC235" s="208"/>
      <c r="AD235" s="208"/>
      <c r="AE235" s="208"/>
      <c r="AF235" s="208"/>
      <c r="AG235" s="208"/>
      <c r="AH235" s="208"/>
      <c r="AI235" s="208"/>
      <c r="AJ235" s="208"/>
      <c r="AK235" s="208"/>
      <c r="AL235" s="208"/>
      <c r="AM235" s="208"/>
      <c r="AN235" s="208"/>
      <c r="AO235" s="208"/>
      <c r="AP235" s="208"/>
      <c r="AQ235" s="208"/>
      <c r="AR235" s="208"/>
      <c r="AS235" s="208"/>
      <c r="AT235" s="208"/>
      <c r="AU235" s="208"/>
      <c r="AV235" s="208"/>
      <c r="AW235" s="208"/>
      <c r="AX235" s="208"/>
      <c r="AY235" s="208"/>
      <c r="AZ235" s="208"/>
      <c r="BA235" s="208"/>
      <c r="BB235" s="208"/>
      <c r="BC235" s="208"/>
      <c r="BD235" s="208"/>
      <c r="BE235" s="208"/>
      <c r="BF235" s="208"/>
    </row>
    <row r="236" spans="1:58" s="223" customFormat="1" ht="15">
      <c r="A236" s="226"/>
      <c r="B236" s="225"/>
      <c r="C236" s="225"/>
      <c r="D236" s="225"/>
      <c r="E236" s="225"/>
      <c r="F236" s="225"/>
      <c r="G236" s="225"/>
      <c r="H236" s="225"/>
      <c r="I236" s="225"/>
      <c r="J236" s="225"/>
      <c r="K236" s="225"/>
      <c r="L236" s="225"/>
      <c r="M236" s="225"/>
      <c r="N236" s="226"/>
      <c r="O236" s="208"/>
      <c r="P236" s="208"/>
      <c r="Q236" s="208"/>
      <c r="R236" s="208"/>
      <c r="S236" s="208"/>
      <c r="T236" s="208"/>
      <c r="U236" s="208"/>
      <c r="V236" s="208"/>
      <c r="W236" s="208"/>
      <c r="X236" s="208"/>
      <c r="Y236" s="208"/>
      <c r="Z236" s="208"/>
      <c r="AA236" s="208"/>
      <c r="AB236" s="208"/>
      <c r="AC236" s="208"/>
      <c r="AD236" s="208"/>
      <c r="AE236" s="208"/>
      <c r="AF236" s="208"/>
      <c r="AG236" s="208"/>
      <c r="AH236" s="208"/>
      <c r="AI236" s="208"/>
      <c r="AJ236" s="208"/>
      <c r="AK236" s="208"/>
      <c r="AL236" s="208"/>
      <c r="AM236" s="208"/>
      <c r="AN236" s="208"/>
      <c r="AO236" s="208"/>
      <c r="AP236" s="208"/>
      <c r="AQ236" s="208"/>
      <c r="AR236" s="208"/>
      <c r="AS236" s="208"/>
      <c r="AT236" s="208"/>
      <c r="AU236" s="208"/>
      <c r="AV236" s="208"/>
      <c r="AW236" s="208"/>
      <c r="AX236" s="208"/>
      <c r="AY236" s="208"/>
      <c r="AZ236" s="208"/>
      <c r="BA236" s="208"/>
      <c r="BB236" s="208"/>
      <c r="BC236" s="208"/>
      <c r="BD236" s="208"/>
      <c r="BE236" s="208"/>
      <c r="BF236" s="208"/>
    </row>
    <row r="237" spans="1:58" s="223" customFormat="1" ht="15">
      <c r="A237" s="226"/>
      <c r="B237" s="225"/>
      <c r="C237" s="225"/>
      <c r="D237" s="225"/>
      <c r="E237" s="225"/>
      <c r="F237" s="225"/>
      <c r="G237" s="225"/>
      <c r="H237" s="225"/>
      <c r="I237" s="225"/>
      <c r="J237" s="225"/>
      <c r="K237" s="225"/>
      <c r="L237" s="225"/>
      <c r="M237" s="225"/>
      <c r="N237" s="226"/>
      <c r="O237" s="208"/>
      <c r="P237" s="208"/>
      <c r="Q237" s="208"/>
      <c r="R237" s="208"/>
      <c r="S237" s="208"/>
      <c r="T237" s="208"/>
      <c r="U237" s="208"/>
      <c r="V237" s="208"/>
      <c r="W237" s="208"/>
      <c r="X237" s="208"/>
      <c r="Y237" s="208"/>
      <c r="Z237" s="208"/>
      <c r="AA237" s="208"/>
      <c r="AB237" s="208"/>
      <c r="AC237" s="208"/>
      <c r="AD237" s="208"/>
      <c r="AE237" s="208"/>
      <c r="AF237" s="208"/>
      <c r="AG237" s="208"/>
      <c r="AH237" s="208"/>
      <c r="AI237" s="208"/>
      <c r="AJ237" s="208"/>
      <c r="AK237" s="208"/>
      <c r="AL237" s="208"/>
      <c r="AM237" s="208"/>
      <c r="AN237" s="208"/>
      <c r="AO237" s="208"/>
      <c r="AP237" s="208"/>
      <c r="AQ237" s="208"/>
      <c r="AR237" s="208"/>
      <c r="AS237" s="208"/>
      <c r="AT237" s="208"/>
      <c r="AU237" s="208"/>
      <c r="AV237" s="208"/>
      <c r="AW237" s="208"/>
      <c r="AX237" s="208"/>
      <c r="AY237" s="208"/>
      <c r="AZ237" s="208"/>
      <c r="BA237" s="208"/>
      <c r="BB237" s="208"/>
      <c r="BC237" s="208"/>
      <c r="BD237" s="208"/>
      <c r="BE237" s="208"/>
      <c r="BF237" s="208"/>
    </row>
    <row r="238" spans="1:58" s="223" customFormat="1" ht="15">
      <c r="A238" s="226"/>
      <c r="B238" s="225"/>
      <c r="C238" s="225"/>
      <c r="D238" s="225"/>
      <c r="E238" s="225"/>
      <c r="F238" s="225"/>
      <c r="G238" s="225"/>
      <c r="H238" s="225"/>
      <c r="I238" s="225"/>
      <c r="J238" s="225"/>
      <c r="K238" s="225"/>
      <c r="L238" s="225"/>
      <c r="M238" s="225"/>
      <c r="N238" s="226"/>
      <c r="O238" s="208"/>
      <c r="P238" s="208"/>
      <c r="Q238" s="208"/>
      <c r="R238" s="208"/>
      <c r="S238" s="208"/>
      <c r="T238" s="208"/>
      <c r="U238" s="208"/>
      <c r="V238" s="208"/>
      <c r="W238" s="208"/>
      <c r="X238" s="208"/>
      <c r="Y238" s="208"/>
      <c r="Z238" s="208"/>
      <c r="AA238" s="208"/>
      <c r="AB238" s="208"/>
      <c r="AC238" s="208"/>
      <c r="AD238" s="208"/>
      <c r="AE238" s="208"/>
      <c r="AF238" s="208"/>
      <c r="AG238" s="208"/>
      <c r="AH238" s="208"/>
      <c r="AI238" s="208"/>
      <c r="AJ238" s="208"/>
      <c r="AK238" s="208"/>
      <c r="AL238" s="208"/>
      <c r="AM238" s="208"/>
      <c r="AN238" s="208"/>
      <c r="AO238" s="208"/>
      <c r="AP238" s="208"/>
      <c r="AQ238" s="208"/>
      <c r="AR238" s="208"/>
      <c r="AS238" s="208"/>
      <c r="AT238" s="208"/>
      <c r="AU238" s="208"/>
      <c r="AV238" s="208"/>
      <c r="AW238" s="208"/>
      <c r="AX238" s="208"/>
      <c r="AY238" s="208"/>
      <c r="AZ238" s="208"/>
      <c r="BA238" s="208"/>
      <c r="BB238" s="208"/>
      <c r="BC238" s="208"/>
      <c r="BD238" s="208"/>
      <c r="BE238" s="208"/>
      <c r="BF238" s="208"/>
    </row>
    <row r="239" spans="1:58" s="223" customFormat="1" ht="15">
      <c r="A239" s="226"/>
      <c r="B239" s="225"/>
      <c r="C239" s="225"/>
      <c r="D239" s="225"/>
      <c r="E239" s="225"/>
      <c r="F239" s="225"/>
      <c r="G239" s="225"/>
      <c r="H239" s="225"/>
      <c r="I239" s="225"/>
      <c r="J239" s="225"/>
      <c r="K239" s="225"/>
      <c r="L239" s="225"/>
      <c r="M239" s="225"/>
      <c r="N239" s="226"/>
      <c r="O239" s="208"/>
      <c r="P239" s="208"/>
      <c r="Q239" s="208"/>
      <c r="R239" s="208"/>
      <c r="S239" s="208"/>
      <c r="T239" s="208"/>
      <c r="U239" s="208"/>
      <c r="V239" s="208"/>
      <c r="W239" s="208"/>
      <c r="X239" s="208"/>
      <c r="Y239" s="208"/>
      <c r="Z239" s="208"/>
      <c r="AA239" s="208"/>
      <c r="AB239" s="208"/>
      <c r="AC239" s="208"/>
      <c r="AD239" s="208"/>
      <c r="AE239" s="208"/>
      <c r="AF239" s="208"/>
      <c r="AG239" s="208"/>
      <c r="AH239" s="208"/>
      <c r="AI239" s="208"/>
      <c r="AJ239" s="208"/>
      <c r="AK239" s="208"/>
      <c r="AL239" s="208"/>
      <c r="AM239" s="208"/>
      <c r="AN239" s="208"/>
      <c r="AO239" s="208"/>
      <c r="AP239" s="208"/>
      <c r="AQ239" s="208"/>
      <c r="AR239" s="208"/>
      <c r="AS239" s="208"/>
      <c r="AT239" s="208"/>
      <c r="AU239" s="208"/>
      <c r="AV239" s="208"/>
      <c r="AW239" s="208"/>
      <c r="AX239" s="208"/>
      <c r="AY239" s="208"/>
      <c r="AZ239" s="208"/>
      <c r="BA239" s="208"/>
      <c r="BB239" s="208"/>
      <c r="BC239" s="208"/>
      <c r="BD239" s="208"/>
      <c r="BE239" s="208"/>
      <c r="BF239" s="208"/>
    </row>
    <row r="240" spans="1:58" s="223" customFormat="1" ht="15">
      <c r="A240" s="226"/>
      <c r="B240" s="225"/>
      <c r="C240" s="225"/>
      <c r="D240" s="225"/>
      <c r="E240" s="225"/>
      <c r="F240" s="225"/>
      <c r="G240" s="225"/>
      <c r="H240" s="225"/>
      <c r="I240" s="225"/>
      <c r="J240" s="225"/>
      <c r="K240" s="225"/>
      <c r="L240" s="225"/>
      <c r="M240" s="225"/>
      <c r="N240" s="226"/>
      <c r="O240" s="208"/>
      <c r="P240" s="208"/>
      <c r="Q240" s="208"/>
      <c r="R240" s="208"/>
      <c r="S240" s="208"/>
      <c r="T240" s="208"/>
      <c r="U240" s="208"/>
      <c r="V240" s="208"/>
      <c r="W240" s="208"/>
      <c r="X240" s="208"/>
      <c r="Y240" s="208"/>
      <c r="Z240" s="208"/>
      <c r="AA240" s="208"/>
      <c r="AB240" s="208"/>
      <c r="AC240" s="208"/>
      <c r="AD240" s="208"/>
      <c r="AE240" s="208"/>
      <c r="AF240" s="208"/>
      <c r="AG240" s="208"/>
      <c r="AH240" s="208"/>
      <c r="AI240" s="208"/>
      <c r="AJ240" s="208"/>
      <c r="AK240" s="208"/>
      <c r="AL240" s="208"/>
      <c r="AM240" s="208"/>
      <c r="AN240" s="208"/>
      <c r="AO240" s="208"/>
      <c r="AP240" s="208"/>
      <c r="AQ240" s="208"/>
      <c r="AR240" s="208"/>
      <c r="AS240" s="208"/>
      <c r="AT240" s="208"/>
      <c r="AU240" s="208"/>
      <c r="AV240" s="208"/>
      <c r="AW240" s="208"/>
      <c r="AX240" s="208"/>
      <c r="AY240" s="208"/>
      <c r="AZ240" s="208"/>
      <c r="BA240" s="208"/>
      <c r="BB240" s="208"/>
      <c r="BC240" s="208"/>
      <c r="BD240" s="208"/>
      <c r="BE240" s="208"/>
      <c r="BF240" s="208"/>
    </row>
    <row r="241" spans="1:58" s="223" customFormat="1" ht="15">
      <c r="A241" s="226"/>
      <c r="B241" s="225"/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226"/>
      <c r="O241" s="208"/>
      <c r="P241" s="208"/>
      <c r="Q241" s="208"/>
      <c r="R241" s="208"/>
      <c r="S241" s="208"/>
      <c r="T241" s="208"/>
      <c r="U241" s="208"/>
      <c r="V241" s="208"/>
      <c r="W241" s="208"/>
      <c r="X241" s="208"/>
      <c r="Y241" s="208"/>
      <c r="Z241" s="208"/>
      <c r="AA241" s="208"/>
      <c r="AB241" s="208"/>
      <c r="AC241" s="208"/>
      <c r="AD241" s="208"/>
      <c r="AE241" s="208"/>
      <c r="AF241" s="208"/>
      <c r="AG241" s="208"/>
      <c r="AH241" s="208"/>
      <c r="AI241" s="208"/>
      <c r="AJ241" s="208"/>
      <c r="AK241" s="208"/>
      <c r="AL241" s="208"/>
      <c r="AM241" s="208"/>
      <c r="AN241" s="208"/>
      <c r="AO241" s="208"/>
      <c r="AP241" s="208"/>
      <c r="AQ241" s="208"/>
      <c r="AR241" s="208"/>
      <c r="AS241" s="208"/>
      <c r="AT241" s="208"/>
      <c r="AU241" s="208"/>
      <c r="AV241" s="208"/>
      <c r="AW241" s="208"/>
      <c r="AX241" s="208"/>
      <c r="AY241" s="208"/>
      <c r="AZ241" s="208"/>
      <c r="BA241" s="208"/>
      <c r="BB241" s="208"/>
      <c r="BC241" s="208"/>
      <c r="BD241" s="208"/>
      <c r="BE241" s="208"/>
      <c r="BF241" s="208"/>
    </row>
    <row r="242" spans="1:58" s="223" customFormat="1" ht="15">
      <c r="A242" s="226"/>
      <c r="B242" s="225"/>
      <c r="C242" s="225"/>
      <c r="D242" s="225"/>
      <c r="E242" s="225"/>
      <c r="F242" s="225"/>
      <c r="G242" s="225"/>
      <c r="H242" s="225"/>
      <c r="I242" s="225"/>
      <c r="J242" s="225"/>
      <c r="K242" s="225"/>
      <c r="L242" s="225"/>
      <c r="M242" s="225"/>
      <c r="N242" s="226"/>
      <c r="O242" s="208"/>
      <c r="P242" s="208"/>
      <c r="Q242" s="208"/>
      <c r="R242" s="208"/>
      <c r="S242" s="208"/>
      <c r="T242" s="208"/>
      <c r="U242" s="208"/>
      <c r="V242" s="208"/>
      <c r="W242" s="208"/>
      <c r="X242" s="208"/>
      <c r="Y242" s="208"/>
      <c r="Z242" s="208"/>
      <c r="AA242" s="208"/>
      <c r="AB242" s="208"/>
      <c r="AC242" s="208"/>
      <c r="AD242" s="208"/>
      <c r="AE242" s="208"/>
      <c r="AF242" s="208"/>
      <c r="AG242" s="208"/>
      <c r="AH242" s="208"/>
      <c r="AI242" s="208"/>
      <c r="AJ242" s="208"/>
      <c r="AK242" s="208"/>
      <c r="AL242" s="208"/>
      <c r="AM242" s="208"/>
      <c r="AN242" s="208"/>
      <c r="AO242" s="208"/>
      <c r="AP242" s="208"/>
      <c r="AQ242" s="208"/>
      <c r="AR242" s="208"/>
      <c r="AS242" s="208"/>
      <c r="AT242" s="208"/>
      <c r="AU242" s="208"/>
      <c r="AV242" s="208"/>
      <c r="AW242" s="208"/>
      <c r="AX242" s="208"/>
      <c r="AY242" s="208"/>
      <c r="AZ242" s="208"/>
      <c r="BA242" s="208"/>
      <c r="BB242" s="208"/>
      <c r="BC242" s="208"/>
      <c r="BD242" s="208"/>
      <c r="BE242" s="208"/>
      <c r="BF242" s="208"/>
    </row>
    <row r="243" spans="1:14" s="223" customFormat="1" ht="12.75">
      <c r="A243" s="226"/>
      <c r="B243" s="225"/>
      <c r="C243" s="225"/>
      <c r="D243" s="225"/>
      <c r="E243" s="225"/>
      <c r="F243" s="225"/>
      <c r="G243" s="225"/>
      <c r="H243" s="225"/>
      <c r="I243" s="225"/>
      <c r="J243" s="225"/>
      <c r="K243" s="225"/>
      <c r="L243" s="225"/>
      <c r="M243" s="225"/>
      <c r="N243" s="226"/>
    </row>
    <row r="244" spans="1:14" s="223" customFormat="1" ht="12.75">
      <c r="A244" s="226"/>
      <c r="B244" s="225"/>
      <c r="C244" s="225"/>
      <c r="D244" s="225"/>
      <c r="E244" s="225"/>
      <c r="F244" s="225"/>
      <c r="G244" s="225"/>
      <c r="H244" s="225"/>
      <c r="I244" s="225"/>
      <c r="J244" s="225"/>
      <c r="K244" s="225"/>
      <c r="L244" s="225"/>
      <c r="M244" s="225"/>
      <c r="N244" s="226"/>
    </row>
    <row r="245" spans="1:14" s="223" customFormat="1" ht="12.75">
      <c r="A245" s="226"/>
      <c r="B245" s="225"/>
      <c r="C245" s="225"/>
      <c r="D245" s="225"/>
      <c r="E245" s="225"/>
      <c r="F245" s="225"/>
      <c r="G245" s="225"/>
      <c r="H245" s="225"/>
      <c r="I245" s="225"/>
      <c r="J245" s="225"/>
      <c r="K245" s="225"/>
      <c r="L245" s="225"/>
      <c r="M245" s="225"/>
      <c r="N245" s="226"/>
    </row>
    <row r="246" spans="1:14" s="223" customFormat="1" ht="12.75">
      <c r="A246" s="226"/>
      <c r="B246" s="225"/>
      <c r="C246" s="225"/>
      <c r="D246" s="225"/>
      <c r="E246" s="225"/>
      <c r="F246" s="225"/>
      <c r="G246" s="225"/>
      <c r="H246" s="225"/>
      <c r="I246" s="225"/>
      <c r="J246" s="225"/>
      <c r="K246" s="225"/>
      <c r="L246" s="225"/>
      <c r="M246" s="225"/>
      <c r="N246" s="226"/>
    </row>
    <row r="247" spans="1:14" s="223" customFormat="1" ht="12.75">
      <c r="A247" s="226"/>
      <c r="B247" s="225"/>
      <c r="C247" s="225"/>
      <c r="D247" s="225"/>
      <c r="E247" s="225"/>
      <c r="F247" s="225"/>
      <c r="G247" s="225"/>
      <c r="H247" s="225"/>
      <c r="I247" s="225"/>
      <c r="J247" s="225"/>
      <c r="K247" s="225"/>
      <c r="L247" s="225"/>
      <c r="M247" s="225"/>
      <c r="N247" s="226"/>
    </row>
    <row r="248" spans="1:14" s="223" customFormat="1" ht="12.75">
      <c r="A248" s="226"/>
      <c r="B248" s="225"/>
      <c r="C248" s="225"/>
      <c r="D248" s="225"/>
      <c r="E248" s="225"/>
      <c r="F248" s="225"/>
      <c r="G248" s="225"/>
      <c r="H248" s="225"/>
      <c r="I248" s="225"/>
      <c r="J248" s="225"/>
      <c r="K248" s="225"/>
      <c r="L248" s="225"/>
      <c r="M248" s="225"/>
      <c r="N248" s="226"/>
    </row>
    <row r="249" spans="1:14" s="223" customFormat="1" ht="12.75">
      <c r="A249" s="226"/>
      <c r="B249" s="225"/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6"/>
    </row>
    <row r="250" spans="1:14" s="223" customFormat="1" ht="12.75">
      <c r="A250" s="226"/>
      <c r="B250" s="225"/>
      <c r="C250" s="225"/>
      <c r="D250" s="225"/>
      <c r="E250" s="225"/>
      <c r="F250" s="225"/>
      <c r="G250" s="225"/>
      <c r="H250" s="225"/>
      <c r="I250" s="225"/>
      <c r="J250" s="225"/>
      <c r="K250" s="225"/>
      <c r="L250" s="225"/>
      <c r="M250" s="225"/>
      <c r="N250" s="226"/>
    </row>
    <row r="251" spans="1:14" s="223" customFormat="1" ht="12.75">
      <c r="A251" s="226"/>
      <c r="B251" s="225"/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6"/>
    </row>
    <row r="252" spans="1:14" s="223" customFormat="1" ht="12.75">
      <c r="A252" s="226"/>
      <c r="B252" s="225"/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6"/>
    </row>
    <row r="253" spans="1:14" s="223" customFormat="1" ht="12.75">
      <c r="A253" s="226"/>
      <c r="B253" s="225"/>
      <c r="C253" s="225"/>
      <c r="D253" s="225"/>
      <c r="E253" s="225"/>
      <c r="F253" s="225"/>
      <c r="G253" s="225"/>
      <c r="H253" s="225"/>
      <c r="I253" s="225"/>
      <c r="J253" s="225"/>
      <c r="K253" s="225"/>
      <c r="L253" s="225"/>
      <c r="M253" s="225"/>
      <c r="N253" s="226"/>
    </row>
    <row r="254" spans="1:14" s="223" customFormat="1" ht="12.75">
      <c r="A254" s="226"/>
      <c r="B254" s="225"/>
      <c r="C254" s="225"/>
      <c r="D254" s="225"/>
      <c r="E254" s="225"/>
      <c r="F254" s="225"/>
      <c r="G254" s="225"/>
      <c r="H254" s="225"/>
      <c r="I254" s="225"/>
      <c r="J254" s="225"/>
      <c r="K254" s="225"/>
      <c r="L254" s="225"/>
      <c r="M254" s="225"/>
      <c r="N254" s="226"/>
    </row>
    <row r="255" spans="1:14" s="223" customFormat="1" ht="12.75">
      <c r="A255" s="226"/>
      <c r="B255" s="225"/>
      <c r="C255" s="225"/>
      <c r="D255" s="225"/>
      <c r="E255" s="225"/>
      <c r="F255" s="225"/>
      <c r="G255" s="225"/>
      <c r="H255" s="225"/>
      <c r="I255" s="225"/>
      <c r="J255" s="225"/>
      <c r="K255" s="225"/>
      <c r="L255" s="225"/>
      <c r="M255" s="225"/>
      <c r="N255" s="226"/>
    </row>
    <row r="256" spans="1:14" s="223" customFormat="1" ht="12.75">
      <c r="A256" s="226"/>
      <c r="B256" s="225"/>
      <c r="C256" s="225"/>
      <c r="D256" s="225"/>
      <c r="E256" s="225"/>
      <c r="F256" s="225"/>
      <c r="G256" s="225"/>
      <c r="H256" s="225"/>
      <c r="I256" s="225"/>
      <c r="J256" s="225"/>
      <c r="K256" s="225"/>
      <c r="L256" s="225"/>
      <c r="M256" s="225"/>
      <c r="N256" s="226"/>
    </row>
    <row r="257" spans="1:14" s="223" customFormat="1" ht="12.75">
      <c r="A257" s="226"/>
      <c r="B257" s="225"/>
      <c r="C257" s="225"/>
      <c r="D257" s="225"/>
      <c r="E257" s="225"/>
      <c r="F257" s="225"/>
      <c r="G257" s="225"/>
      <c r="H257" s="225"/>
      <c r="I257" s="225"/>
      <c r="J257" s="225"/>
      <c r="K257" s="225"/>
      <c r="L257" s="225"/>
      <c r="M257" s="225"/>
      <c r="N257" s="226"/>
    </row>
    <row r="258" spans="1:14" s="223" customFormat="1" ht="12.75">
      <c r="A258" s="226"/>
      <c r="B258" s="225"/>
      <c r="C258" s="225"/>
      <c r="D258" s="225"/>
      <c r="E258" s="225"/>
      <c r="F258" s="225"/>
      <c r="G258" s="225"/>
      <c r="H258" s="225"/>
      <c r="I258" s="225"/>
      <c r="J258" s="225"/>
      <c r="K258" s="225"/>
      <c r="L258" s="225"/>
      <c r="M258" s="225"/>
      <c r="N258" s="226"/>
    </row>
    <row r="259" spans="1:14" s="223" customFormat="1" ht="12.75">
      <c r="A259" s="226"/>
      <c r="B259" s="225"/>
      <c r="C259" s="225"/>
      <c r="D259" s="225"/>
      <c r="E259" s="225"/>
      <c r="F259" s="225"/>
      <c r="G259" s="225"/>
      <c r="H259" s="225"/>
      <c r="I259" s="225"/>
      <c r="J259" s="225"/>
      <c r="K259" s="225"/>
      <c r="L259" s="225"/>
      <c r="M259" s="225"/>
      <c r="N259" s="226"/>
    </row>
    <row r="260" spans="1:14" s="223" customFormat="1" ht="12.75">
      <c r="A260" s="226"/>
      <c r="B260" s="225"/>
      <c r="C260" s="225"/>
      <c r="D260" s="225"/>
      <c r="E260" s="225"/>
      <c r="F260" s="225"/>
      <c r="G260" s="225"/>
      <c r="H260" s="225"/>
      <c r="I260" s="225"/>
      <c r="J260" s="225"/>
      <c r="K260" s="225"/>
      <c r="L260" s="225"/>
      <c r="M260" s="225"/>
      <c r="N260" s="226"/>
    </row>
    <row r="261" spans="1:14" s="223" customFormat="1" ht="12.75">
      <c r="A261" s="226"/>
      <c r="B261" s="225"/>
      <c r="C261" s="225"/>
      <c r="D261" s="225"/>
      <c r="E261" s="225"/>
      <c r="F261" s="225"/>
      <c r="G261" s="225"/>
      <c r="H261" s="225"/>
      <c r="I261" s="225"/>
      <c r="J261" s="225"/>
      <c r="K261" s="225"/>
      <c r="L261" s="225"/>
      <c r="M261" s="225"/>
      <c r="N261" s="226"/>
    </row>
    <row r="262" spans="1:14" s="223" customFormat="1" ht="12.75">
      <c r="A262" s="226"/>
      <c r="B262" s="225"/>
      <c r="C262" s="225"/>
      <c r="D262" s="225"/>
      <c r="E262" s="225"/>
      <c r="F262" s="225"/>
      <c r="G262" s="225"/>
      <c r="H262" s="225"/>
      <c r="I262" s="225"/>
      <c r="J262" s="225"/>
      <c r="K262" s="225"/>
      <c r="L262" s="225"/>
      <c r="M262" s="225"/>
      <c r="N262" s="226"/>
    </row>
    <row r="263" spans="1:14" s="223" customFormat="1" ht="12.75">
      <c r="A263" s="226"/>
      <c r="B263" s="225"/>
      <c r="C263" s="225"/>
      <c r="D263" s="225"/>
      <c r="E263" s="225"/>
      <c r="F263" s="225"/>
      <c r="G263" s="225"/>
      <c r="H263" s="225"/>
      <c r="I263" s="225"/>
      <c r="J263" s="225"/>
      <c r="K263" s="225"/>
      <c r="L263" s="225"/>
      <c r="M263" s="225"/>
      <c r="N263" s="226"/>
    </row>
    <row r="264" spans="1:14" s="223" customFormat="1" ht="12.75">
      <c r="A264" s="226"/>
      <c r="B264" s="225"/>
      <c r="C264" s="225"/>
      <c r="D264" s="225"/>
      <c r="E264" s="225"/>
      <c r="F264" s="225"/>
      <c r="G264" s="225"/>
      <c r="H264" s="225"/>
      <c r="I264" s="225"/>
      <c r="J264" s="225"/>
      <c r="K264" s="225"/>
      <c r="L264" s="225"/>
      <c r="M264" s="225"/>
      <c r="N264" s="226"/>
    </row>
    <row r="265" spans="1:14" s="223" customFormat="1" ht="12.75">
      <c r="A265" s="226"/>
      <c r="B265" s="225"/>
      <c r="C265" s="225"/>
      <c r="D265" s="225"/>
      <c r="E265" s="225"/>
      <c r="F265" s="225"/>
      <c r="G265" s="225"/>
      <c r="H265" s="225"/>
      <c r="I265" s="225"/>
      <c r="J265" s="225"/>
      <c r="K265" s="225"/>
      <c r="L265" s="225"/>
      <c r="M265" s="225"/>
      <c r="N265" s="226"/>
    </row>
    <row r="266" spans="1:14" s="223" customFormat="1" ht="12.75">
      <c r="A266" s="226"/>
      <c r="B266" s="225"/>
      <c r="C266" s="225"/>
      <c r="D266" s="225"/>
      <c r="E266" s="225"/>
      <c r="F266" s="225"/>
      <c r="G266" s="225"/>
      <c r="H266" s="225"/>
      <c r="I266" s="225"/>
      <c r="J266" s="225"/>
      <c r="K266" s="225"/>
      <c r="L266" s="225"/>
      <c r="M266" s="225"/>
      <c r="N266" s="226"/>
    </row>
    <row r="267" spans="1:14" s="223" customFormat="1" ht="12.75">
      <c r="A267" s="226"/>
      <c r="B267" s="225"/>
      <c r="C267" s="225"/>
      <c r="D267" s="225"/>
      <c r="E267" s="225"/>
      <c r="F267" s="225"/>
      <c r="G267" s="225"/>
      <c r="H267" s="225"/>
      <c r="I267" s="225"/>
      <c r="J267" s="225"/>
      <c r="K267" s="225"/>
      <c r="L267" s="225"/>
      <c r="M267" s="225"/>
      <c r="N267" s="226"/>
    </row>
    <row r="268" spans="1:14" s="223" customFormat="1" ht="12.75">
      <c r="A268" s="226"/>
      <c r="B268" s="225"/>
      <c r="C268" s="225"/>
      <c r="D268" s="225"/>
      <c r="E268" s="225"/>
      <c r="F268" s="225"/>
      <c r="G268" s="225"/>
      <c r="H268" s="225"/>
      <c r="I268" s="225"/>
      <c r="J268" s="225"/>
      <c r="K268" s="225"/>
      <c r="L268" s="225"/>
      <c r="M268" s="225"/>
      <c r="N268" s="226"/>
    </row>
    <row r="269" spans="1:14" s="223" customFormat="1" ht="12.75">
      <c r="A269" s="226"/>
      <c r="B269" s="225"/>
      <c r="C269" s="225"/>
      <c r="D269" s="225"/>
      <c r="E269" s="225"/>
      <c r="F269" s="225"/>
      <c r="G269" s="225"/>
      <c r="H269" s="225"/>
      <c r="I269" s="225"/>
      <c r="J269" s="225"/>
      <c r="K269" s="225"/>
      <c r="L269" s="225"/>
      <c r="M269" s="225"/>
      <c r="N269" s="226"/>
    </row>
    <row r="270" spans="1:14" s="223" customFormat="1" ht="12.75">
      <c r="A270" s="226"/>
      <c r="B270" s="225"/>
      <c r="C270" s="225"/>
      <c r="D270" s="225"/>
      <c r="E270" s="225"/>
      <c r="F270" s="225"/>
      <c r="G270" s="225"/>
      <c r="H270" s="225"/>
      <c r="I270" s="225"/>
      <c r="J270" s="225"/>
      <c r="K270" s="225"/>
      <c r="L270" s="225"/>
      <c r="M270" s="225"/>
      <c r="N270" s="226"/>
    </row>
    <row r="271" spans="1:14" s="223" customFormat="1" ht="12.75">
      <c r="A271" s="226"/>
      <c r="B271" s="225"/>
      <c r="C271" s="225"/>
      <c r="D271" s="225"/>
      <c r="E271" s="225"/>
      <c r="F271" s="225"/>
      <c r="G271" s="225"/>
      <c r="H271" s="225"/>
      <c r="I271" s="225"/>
      <c r="J271" s="225"/>
      <c r="K271" s="225"/>
      <c r="L271" s="225"/>
      <c r="M271" s="225"/>
      <c r="N271" s="226"/>
    </row>
    <row r="272" spans="1:14" s="223" customFormat="1" ht="12.75">
      <c r="A272" s="226"/>
      <c r="B272" s="225"/>
      <c r="C272" s="225"/>
      <c r="D272" s="225"/>
      <c r="E272" s="225"/>
      <c r="F272" s="225"/>
      <c r="G272" s="225"/>
      <c r="H272" s="225"/>
      <c r="I272" s="225"/>
      <c r="J272" s="225"/>
      <c r="K272" s="225"/>
      <c r="L272" s="225"/>
      <c r="M272" s="225"/>
      <c r="N272" s="226"/>
    </row>
    <row r="273" spans="1:14" s="223" customFormat="1" ht="12.75">
      <c r="A273" s="226"/>
      <c r="B273" s="225"/>
      <c r="C273" s="225"/>
      <c r="D273" s="225"/>
      <c r="E273" s="225"/>
      <c r="F273" s="225"/>
      <c r="G273" s="225"/>
      <c r="H273" s="225"/>
      <c r="I273" s="225"/>
      <c r="J273" s="225"/>
      <c r="K273" s="225"/>
      <c r="L273" s="225"/>
      <c r="M273" s="225"/>
      <c r="N273" s="226"/>
    </row>
    <row r="274" spans="1:14" s="223" customFormat="1" ht="12.75">
      <c r="A274" s="226"/>
      <c r="B274" s="225"/>
      <c r="C274" s="225"/>
      <c r="D274" s="225"/>
      <c r="E274" s="225"/>
      <c r="F274" s="225"/>
      <c r="G274" s="225"/>
      <c r="H274" s="225"/>
      <c r="I274" s="225"/>
      <c r="J274" s="225"/>
      <c r="K274" s="225"/>
      <c r="L274" s="225"/>
      <c r="M274" s="225"/>
      <c r="N274" s="226"/>
    </row>
    <row r="275" spans="1:14" s="223" customFormat="1" ht="12.75">
      <c r="A275" s="226"/>
      <c r="B275" s="225"/>
      <c r="C275" s="225"/>
      <c r="D275" s="225"/>
      <c r="E275" s="225"/>
      <c r="F275" s="225"/>
      <c r="G275" s="225"/>
      <c r="H275" s="225"/>
      <c r="I275" s="225"/>
      <c r="J275" s="225"/>
      <c r="K275" s="225"/>
      <c r="L275" s="225"/>
      <c r="M275" s="225"/>
      <c r="N275" s="226"/>
    </row>
    <row r="276" spans="1:14" s="223" customFormat="1" ht="12.75">
      <c r="A276" s="226"/>
      <c r="B276" s="225"/>
      <c r="C276" s="225"/>
      <c r="D276" s="225"/>
      <c r="E276" s="225"/>
      <c r="F276" s="225"/>
      <c r="G276" s="225"/>
      <c r="H276" s="225"/>
      <c r="I276" s="225"/>
      <c r="J276" s="225"/>
      <c r="K276" s="225"/>
      <c r="L276" s="225"/>
      <c r="M276" s="225"/>
      <c r="N276" s="226"/>
    </row>
    <row r="277" spans="1:14" s="223" customFormat="1" ht="12.75">
      <c r="A277" s="226"/>
      <c r="B277" s="225"/>
      <c r="C277" s="225"/>
      <c r="D277" s="225"/>
      <c r="E277" s="225"/>
      <c r="F277" s="225"/>
      <c r="G277" s="225"/>
      <c r="H277" s="225"/>
      <c r="I277" s="225"/>
      <c r="J277" s="225"/>
      <c r="K277" s="225"/>
      <c r="L277" s="225"/>
      <c r="M277" s="225"/>
      <c r="N277" s="226"/>
    </row>
    <row r="278" spans="1:14" s="223" customFormat="1" ht="12.75">
      <c r="A278" s="226"/>
      <c r="B278" s="225"/>
      <c r="C278" s="225"/>
      <c r="D278" s="225"/>
      <c r="E278" s="225"/>
      <c r="F278" s="225"/>
      <c r="G278" s="225"/>
      <c r="H278" s="225"/>
      <c r="I278" s="225"/>
      <c r="J278" s="225"/>
      <c r="K278" s="225"/>
      <c r="L278" s="225"/>
      <c r="M278" s="225"/>
      <c r="N278" s="226"/>
    </row>
    <row r="279" spans="1:14" s="223" customFormat="1" ht="12.75">
      <c r="A279" s="226"/>
      <c r="B279" s="225"/>
      <c r="C279" s="225"/>
      <c r="D279" s="225"/>
      <c r="E279" s="225"/>
      <c r="F279" s="225"/>
      <c r="G279" s="225"/>
      <c r="H279" s="225"/>
      <c r="I279" s="225"/>
      <c r="J279" s="225"/>
      <c r="K279" s="225"/>
      <c r="L279" s="225"/>
      <c r="M279" s="225"/>
      <c r="N279" s="226"/>
    </row>
    <row r="280" spans="1:14" s="223" customFormat="1" ht="12.75">
      <c r="A280" s="226"/>
      <c r="B280" s="225"/>
      <c r="C280" s="225"/>
      <c r="D280" s="225"/>
      <c r="E280" s="225"/>
      <c r="F280" s="225"/>
      <c r="G280" s="225"/>
      <c r="H280" s="225"/>
      <c r="I280" s="225"/>
      <c r="J280" s="225"/>
      <c r="K280" s="225"/>
      <c r="L280" s="225"/>
      <c r="M280" s="225"/>
      <c r="N280" s="226"/>
    </row>
    <row r="281" spans="1:14" s="223" customFormat="1" ht="12.75">
      <c r="A281" s="226"/>
      <c r="B281" s="225"/>
      <c r="C281" s="225"/>
      <c r="D281" s="225"/>
      <c r="E281" s="225"/>
      <c r="F281" s="225"/>
      <c r="G281" s="225"/>
      <c r="H281" s="225"/>
      <c r="I281" s="225"/>
      <c r="J281" s="225"/>
      <c r="K281" s="225"/>
      <c r="L281" s="225"/>
      <c r="M281" s="225"/>
      <c r="N281" s="226"/>
    </row>
    <row r="282" spans="1:14" s="223" customFormat="1" ht="12.75">
      <c r="A282" s="226"/>
      <c r="B282" s="225"/>
      <c r="C282" s="225"/>
      <c r="D282" s="225"/>
      <c r="E282" s="225"/>
      <c r="F282" s="225"/>
      <c r="G282" s="225"/>
      <c r="H282" s="225"/>
      <c r="I282" s="225"/>
      <c r="J282" s="225"/>
      <c r="K282" s="225"/>
      <c r="L282" s="225"/>
      <c r="M282" s="225"/>
      <c r="N282" s="226"/>
    </row>
    <row r="283" spans="1:14" s="223" customFormat="1" ht="12.75">
      <c r="A283" s="226"/>
      <c r="B283" s="225"/>
      <c r="C283" s="225"/>
      <c r="D283" s="225"/>
      <c r="E283" s="225"/>
      <c r="F283" s="225"/>
      <c r="G283" s="225"/>
      <c r="H283" s="225"/>
      <c r="I283" s="225"/>
      <c r="J283" s="225"/>
      <c r="K283" s="225"/>
      <c r="L283" s="225"/>
      <c r="M283" s="225"/>
      <c r="N283" s="226"/>
    </row>
    <row r="284" spans="1:14" s="223" customFormat="1" ht="12.75">
      <c r="A284" s="226"/>
      <c r="B284" s="225"/>
      <c r="C284" s="225"/>
      <c r="D284" s="225"/>
      <c r="E284" s="225"/>
      <c r="F284" s="225"/>
      <c r="G284" s="225"/>
      <c r="H284" s="225"/>
      <c r="I284" s="225"/>
      <c r="J284" s="225"/>
      <c r="K284" s="225"/>
      <c r="L284" s="225"/>
      <c r="M284" s="225"/>
      <c r="N284" s="226"/>
    </row>
    <row r="285" spans="1:14" s="223" customFormat="1" ht="12.75">
      <c r="A285" s="226"/>
      <c r="B285" s="225"/>
      <c r="C285" s="225"/>
      <c r="D285" s="225"/>
      <c r="E285" s="225"/>
      <c r="F285" s="225"/>
      <c r="G285" s="225"/>
      <c r="H285" s="225"/>
      <c r="I285" s="225"/>
      <c r="J285" s="225"/>
      <c r="K285" s="225"/>
      <c r="L285" s="225"/>
      <c r="M285" s="225"/>
      <c r="N285" s="226"/>
    </row>
    <row r="286" spans="1:14" s="223" customFormat="1" ht="12.75">
      <c r="A286" s="226"/>
      <c r="B286" s="225"/>
      <c r="C286" s="225"/>
      <c r="D286" s="225"/>
      <c r="E286" s="225"/>
      <c r="F286" s="225"/>
      <c r="G286" s="225"/>
      <c r="H286" s="225"/>
      <c r="I286" s="225"/>
      <c r="J286" s="225"/>
      <c r="K286" s="225"/>
      <c r="L286" s="225"/>
      <c r="M286" s="225"/>
      <c r="N286" s="226"/>
    </row>
    <row r="287" spans="1:14" s="223" customFormat="1" ht="12.75">
      <c r="A287" s="226"/>
      <c r="B287" s="225"/>
      <c r="C287" s="225"/>
      <c r="D287" s="225"/>
      <c r="E287" s="225"/>
      <c r="F287" s="225"/>
      <c r="G287" s="225"/>
      <c r="H287" s="225"/>
      <c r="I287" s="225"/>
      <c r="J287" s="225"/>
      <c r="K287" s="225"/>
      <c r="L287" s="225"/>
      <c r="M287" s="225"/>
      <c r="N287" s="226"/>
    </row>
    <row r="288" spans="1:14" s="223" customFormat="1" ht="12.75">
      <c r="A288" s="226"/>
      <c r="B288" s="225"/>
      <c r="C288" s="225"/>
      <c r="D288" s="225"/>
      <c r="E288" s="225"/>
      <c r="F288" s="225"/>
      <c r="G288" s="225"/>
      <c r="H288" s="225"/>
      <c r="I288" s="225"/>
      <c r="J288" s="225"/>
      <c r="K288" s="225"/>
      <c r="L288" s="225"/>
      <c r="M288" s="225"/>
      <c r="N288" s="226"/>
    </row>
    <row r="289" spans="1:14" s="223" customFormat="1" ht="12.75">
      <c r="A289" s="226"/>
      <c r="B289" s="225"/>
      <c r="C289" s="225"/>
      <c r="D289" s="225"/>
      <c r="E289" s="225"/>
      <c r="F289" s="225"/>
      <c r="G289" s="225"/>
      <c r="H289" s="225"/>
      <c r="I289" s="225"/>
      <c r="J289" s="225"/>
      <c r="K289" s="225"/>
      <c r="L289" s="225"/>
      <c r="M289" s="225"/>
      <c r="N289" s="226"/>
    </row>
    <row r="290" spans="1:14" s="223" customFormat="1" ht="12.75">
      <c r="A290" s="226"/>
      <c r="B290" s="225"/>
      <c r="C290" s="225"/>
      <c r="D290" s="225"/>
      <c r="E290" s="225"/>
      <c r="F290" s="225"/>
      <c r="G290" s="225"/>
      <c r="H290" s="225"/>
      <c r="I290" s="225"/>
      <c r="J290" s="225"/>
      <c r="K290" s="225"/>
      <c r="L290" s="225"/>
      <c r="M290" s="225"/>
      <c r="N290" s="226"/>
    </row>
    <row r="291" spans="1:14" s="223" customFormat="1" ht="12.75">
      <c r="A291" s="226"/>
      <c r="B291" s="225"/>
      <c r="C291" s="225"/>
      <c r="D291" s="225"/>
      <c r="E291" s="225"/>
      <c r="F291" s="225"/>
      <c r="G291" s="225"/>
      <c r="H291" s="225"/>
      <c r="I291" s="225"/>
      <c r="J291" s="225"/>
      <c r="K291" s="225"/>
      <c r="L291" s="225"/>
      <c r="M291" s="225"/>
      <c r="N291" s="226"/>
    </row>
    <row r="292" spans="1:14" s="223" customFormat="1" ht="12.75">
      <c r="A292" s="226"/>
      <c r="B292" s="225"/>
      <c r="C292" s="225"/>
      <c r="D292" s="225"/>
      <c r="E292" s="225"/>
      <c r="F292" s="225"/>
      <c r="G292" s="225"/>
      <c r="H292" s="225"/>
      <c r="I292" s="225"/>
      <c r="J292" s="225"/>
      <c r="K292" s="225"/>
      <c r="L292" s="225"/>
      <c r="M292" s="225"/>
      <c r="N292" s="226"/>
    </row>
    <row r="293" spans="1:14" s="223" customFormat="1" ht="12.75">
      <c r="A293" s="226"/>
      <c r="B293" s="225"/>
      <c r="C293" s="225"/>
      <c r="D293" s="225"/>
      <c r="E293" s="225"/>
      <c r="F293" s="225"/>
      <c r="G293" s="225"/>
      <c r="H293" s="225"/>
      <c r="I293" s="225"/>
      <c r="J293" s="225"/>
      <c r="K293" s="225"/>
      <c r="L293" s="225"/>
      <c r="M293" s="225"/>
      <c r="N293" s="226"/>
    </row>
    <row r="294" spans="1:14" s="223" customFormat="1" ht="12.75">
      <c r="A294" s="226"/>
      <c r="B294" s="225"/>
      <c r="C294" s="225"/>
      <c r="D294" s="225"/>
      <c r="E294" s="225"/>
      <c r="F294" s="225"/>
      <c r="G294" s="225"/>
      <c r="H294" s="225"/>
      <c r="I294" s="225"/>
      <c r="J294" s="225"/>
      <c r="K294" s="225"/>
      <c r="L294" s="225"/>
      <c r="M294" s="225"/>
      <c r="N294" s="226"/>
    </row>
    <row r="295" spans="1:14" s="223" customFormat="1" ht="12.75">
      <c r="A295" s="226"/>
      <c r="B295" s="225"/>
      <c r="C295" s="225"/>
      <c r="D295" s="225"/>
      <c r="E295" s="225"/>
      <c r="F295" s="225"/>
      <c r="G295" s="225"/>
      <c r="H295" s="225"/>
      <c r="I295" s="225"/>
      <c r="J295" s="225"/>
      <c r="K295" s="225"/>
      <c r="L295" s="225"/>
      <c r="M295" s="225"/>
      <c r="N295" s="226"/>
    </row>
    <row r="296" spans="1:14" s="223" customFormat="1" ht="12.75">
      <c r="A296" s="226"/>
      <c r="B296" s="225"/>
      <c r="C296" s="225"/>
      <c r="D296" s="225"/>
      <c r="E296" s="225"/>
      <c r="F296" s="225"/>
      <c r="G296" s="225"/>
      <c r="H296" s="225"/>
      <c r="I296" s="225"/>
      <c r="J296" s="225"/>
      <c r="K296" s="225"/>
      <c r="L296" s="225"/>
      <c r="M296" s="225"/>
      <c r="N296" s="226"/>
    </row>
    <row r="297" spans="1:14" s="223" customFormat="1" ht="12.75">
      <c r="A297" s="226"/>
      <c r="B297" s="225"/>
      <c r="C297" s="225"/>
      <c r="D297" s="225"/>
      <c r="E297" s="225"/>
      <c r="F297" s="225"/>
      <c r="G297" s="225"/>
      <c r="H297" s="225"/>
      <c r="I297" s="225"/>
      <c r="J297" s="225"/>
      <c r="K297" s="225"/>
      <c r="L297" s="225"/>
      <c r="M297" s="225"/>
      <c r="N297" s="226"/>
    </row>
    <row r="298" spans="1:14" s="223" customFormat="1" ht="12.75">
      <c r="A298" s="226"/>
      <c r="B298" s="225"/>
      <c r="C298" s="225"/>
      <c r="D298" s="225"/>
      <c r="E298" s="225"/>
      <c r="F298" s="225"/>
      <c r="G298" s="225"/>
      <c r="H298" s="225"/>
      <c r="I298" s="225"/>
      <c r="J298" s="225"/>
      <c r="K298" s="225"/>
      <c r="L298" s="225"/>
      <c r="M298" s="225"/>
      <c r="N298" s="226"/>
    </row>
    <row r="299" spans="1:14" s="223" customFormat="1" ht="12.75">
      <c r="A299" s="226"/>
      <c r="B299" s="225"/>
      <c r="C299" s="225"/>
      <c r="D299" s="225"/>
      <c r="E299" s="225"/>
      <c r="F299" s="225"/>
      <c r="G299" s="225"/>
      <c r="H299" s="225"/>
      <c r="I299" s="225"/>
      <c r="J299" s="225"/>
      <c r="K299" s="225"/>
      <c r="L299" s="225"/>
      <c r="M299" s="225"/>
      <c r="N299" s="226"/>
    </row>
    <row r="300" spans="1:14" s="223" customFormat="1" ht="12.75">
      <c r="A300" s="226"/>
      <c r="B300" s="225"/>
      <c r="C300" s="225"/>
      <c r="D300" s="225"/>
      <c r="E300" s="225"/>
      <c r="F300" s="225"/>
      <c r="G300" s="225"/>
      <c r="H300" s="225"/>
      <c r="I300" s="225"/>
      <c r="J300" s="225"/>
      <c r="K300" s="225"/>
      <c r="L300" s="225"/>
      <c r="M300" s="225"/>
      <c r="N300" s="226"/>
    </row>
    <row r="301" spans="1:14" s="223" customFormat="1" ht="12.75">
      <c r="A301" s="226"/>
      <c r="B301" s="225"/>
      <c r="C301" s="225"/>
      <c r="D301" s="225"/>
      <c r="E301" s="225"/>
      <c r="F301" s="225"/>
      <c r="G301" s="225"/>
      <c r="H301" s="225"/>
      <c r="I301" s="225"/>
      <c r="J301" s="225"/>
      <c r="K301" s="225"/>
      <c r="L301" s="225"/>
      <c r="M301" s="225"/>
      <c r="N301" s="226"/>
    </row>
    <row r="302" spans="1:14" s="223" customFormat="1" ht="12.75">
      <c r="A302" s="226"/>
      <c r="B302" s="225"/>
      <c r="C302" s="225"/>
      <c r="D302" s="225"/>
      <c r="E302" s="225"/>
      <c r="F302" s="225"/>
      <c r="G302" s="225"/>
      <c r="H302" s="225"/>
      <c r="I302" s="225"/>
      <c r="J302" s="225"/>
      <c r="K302" s="225"/>
      <c r="L302" s="225"/>
      <c r="M302" s="225"/>
      <c r="N302" s="226"/>
    </row>
    <row r="303" spans="1:14" s="223" customFormat="1" ht="12.75">
      <c r="A303" s="226"/>
      <c r="B303" s="225"/>
      <c r="C303" s="225"/>
      <c r="D303" s="225"/>
      <c r="E303" s="225"/>
      <c r="F303" s="225"/>
      <c r="G303" s="225"/>
      <c r="H303" s="225"/>
      <c r="I303" s="225"/>
      <c r="J303" s="225"/>
      <c r="K303" s="225"/>
      <c r="L303" s="225"/>
      <c r="M303" s="225"/>
      <c r="N303" s="226"/>
    </row>
    <row r="304" spans="1:14" s="223" customFormat="1" ht="12.75">
      <c r="A304" s="226"/>
      <c r="B304" s="225"/>
      <c r="C304" s="225"/>
      <c r="D304" s="225"/>
      <c r="E304" s="225"/>
      <c r="F304" s="225"/>
      <c r="G304" s="225"/>
      <c r="H304" s="225"/>
      <c r="I304" s="225"/>
      <c r="J304" s="225"/>
      <c r="K304" s="225"/>
      <c r="L304" s="225"/>
      <c r="M304" s="225"/>
      <c r="N304" s="226"/>
    </row>
    <row r="305" spans="1:14" s="223" customFormat="1" ht="12.75">
      <c r="A305" s="226"/>
      <c r="B305" s="225"/>
      <c r="C305" s="225"/>
      <c r="D305" s="225"/>
      <c r="E305" s="225"/>
      <c r="F305" s="225"/>
      <c r="G305" s="225"/>
      <c r="H305" s="225"/>
      <c r="I305" s="225"/>
      <c r="J305" s="225"/>
      <c r="K305" s="225"/>
      <c r="L305" s="225"/>
      <c r="M305" s="225"/>
      <c r="N305" s="226"/>
    </row>
    <row r="306" spans="1:14" s="223" customFormat="1" ht="12.75">
      <c r="A306" s="226"/>
      <c r="B306" s="225"/>
      <c r="C306" s="225"/>
      <c r="D306" s="225"/>
      <c r="E306" s="225"/>
      <c r="F306" s="225"/>
      <c r="G306" s="225"/>
      <c r="H306" s="225"/>
      <c r="I306" s="225"/>
      <c r="J306" s="225"/>
      <c r="K306" s="225"/>
      <c r="L306" s="225"/>
      <c r="M306" s="225"/>
      <c r="N306" s="226"/>
    </row>
    <row r="307" spans="1:14" s="223" customFormat="1" ht="12.75">
      <c r="A307" s="226"/>
      <c r="B307" s="225"/>
      <c r="C307" s="225"/>
      <c r="D307" s="225"/>
      <c r="E307" s="225"/>
      <c r="F307" s="225"/>
      <c r="G307" s="225"/>
      <c r="H307" s="225"/>
      <c r="I307" s="225"/>
      <c r="J307" s="225"/>
      <c r="K307" s="225"/>
      <c r="L307" s="225"/>
      <c r="M307" s="225"/>
      <c r="N307" s="226"/>
    </row>
    <row r="308" spans="1:14" s="223" customFormat="1" ht="12.75">
      <c r="A308" s="226"/>
      <c r="B308" s="225"/>
      <c r="C308" s="225"/>
      <c r="D308" s="225"/>
      <c r="E308" s="225"/>
      <c r="F308" s="225"/>
      <c r="G308" s="225"/>
      <c r="H308" s="225"/>
      <c r="I308" s="225"/>
      <c r="J308" s="225"/>
      <c r="K308" s="225"/>
      <c r="L308" s="225"/>
      <c r="M308" s="225"/>
      <c r="N308" s="226"/>
    </row>
    <row r="309" spans="1:14" s="223" customFormat="1" ht="12.75">
      <c r="A309" s="226"/>
      <c r="B309" s="225"/>
      <c r="C309" s="225"/>
      <c r="D309" s="225"/>
      <c r="E309" s="225"/>
      <c r="F309" s="225"/>
      <c r="G309" s="225"/>
      <c r="H309" s="225"/>
      <c r="I309" s="225"/>
      <c r="J309" s="225"/>
      <c r="K309" s="225"/>
      <c r="L309" s="225"/>
      <c r="M309" s="225"/>
      <c r="N309" s="226"/>
    </row>
    <row r="310" spans="1:14" s="223" customFormat="1" ht="12.75">
      <c r="A310" s="226"/>
      <c r="B310" s="225"/>
      <c r="C310" s="225"/>
      <c r="D310" s="225"/>
      <c r="E310" s="225"/>
      <c r="F310" s="225"/>
      <c r="G310" s="225"/>
      <c r="H310" s="225"/>
      <c r="I310" s="225"/>
      <c r="J310" s="225"/>
      <c r="K310" s="225"/>
      <c r="L310" s="225"/>
      <c r="M310" s="225"/>
      <c r="N310" s="226"/>
    </row>
  </sheetData>
  <sheetProtection selectLockedCells="1" selectUnlockedCells="1"/>
  <mergeCells count="87">
    <mergeCell ref="B90:C90"/>
    <mergeCell ref="E90:K90"/>
    <mergeCell ref="A82:C82"/>
    <mergeCell ref="A83:C83"/>
    <mergeCell ref="A84:C84"/>
    <mergeCell ref="A85:C85"/>
    <mergeCell ref="A86:C86"/>
    <mergeCell ref="A87:C87"/>
    <mergeCell ref="B79:C79"/>
    <mergeCell ref="D79:M79"/>
    <mergeCell ref="B80:C80"/>
    <mergeCell ref="D80:M80"/>
    <mergeCell ref="B81:C81"/>
    <mergeCell ref="D81:M81"/>
    <mergeCell ref="A76:C76"/>
    <mergeCell ref="D76:M76"/>
    <mergeCell ref="A77:C77"/>
    <mergeCell ref="D77:M77"/>
    <mergeCell ref="A78:C78"/>
    <mergeCell ref="D78:M78"/>
    <mergeCell ref="B69:C69"/>
    <mergeCell ref="B70:C70"/>
    <mergeCell ref="B71:C71"/>
    <mergeCell ref="B72:C72"/>
    <mergeCell ref="B73:C73"/>
    <mergeCell ref="B74:C74"/>
    <mergeCell ref="B59:C59"/>
    <mergeCell ref="B60:C60"/>
    <mergeCell ref="B62:C62"/>
    <mergeCell ref="N62:Q74"/>
    <mergeCell ref="B63:C63"/>
    <mergeCell ref="B64:C64"/>
    <mergeCell ref="B65:C65"/>
    <mergeCell ref="B66:C66"/>
    <mergeCell ref="B67:C67"/>
    <mergeCell ref="B68:C68"/>
    <mergeCell ref="B52:C52"/>
    <mergeCell ref="B53:C53"/>
    <mergeCell ref="B55:C55"/>
    <mergeCell ref="B56:C56"/>
    <mergeCell ref="B57:C57"/>
    <mergeCell ref="B58:C58"/>
    <mergeCell ref="B45:C45"/>
    <mergeCell ref="B46:C46"/>
    <mergeCell ref="B47:C47"/>
    <mergeCell ref="B49:C49"/>
    <mergeCell ref="B50:C50"/>
    <mergeCell ref="B51:C51"/>
    <mergeCell ref="B37:C37"/>
    <mergeCell ref="B38:C38"/>
    <mergeCell ref="B39:C39"/>
    <mergeCell ref="B42:C42"/>
    <mergeCell ref="B43:C43"/>
    <mergeCell ref="B44:C44"/>
    <mergeCell ref="B27:C27"/>
    <mergeCell ref="B28:C28"/>
    <mergeCell ref="B29:C29"/>
    <mergeCell ref="B34:C34"/>
    <mergeCell ref="B35:C35"/>
    <mergeCell ref="B36:C36"/>
    <mergeCell ref="B18:C18"/>
    <mergeCell ref="B19:C19"/>
    <mergeCell ref="B20:C20"/>
    <mergeCell ref="B22:C22"/>
    <mergeCell ref="B24:C24"/>
    <mergeCell ref="B26:C26"/>
    <mergeCell ref="B10:C10"/>
    <mergeCell ref="B11:C11"/>
    <mergeCell ref="B12:C12"/>
    <mergeCell ref="B13:C13"/>
    <mergeCell ref="B15:C15"/>
    <mergeCell ref="B16:C16"/>
    <mergeCell ref="B3:C3"/>
    <mergeCell ref="B4:C4"/>
    <mergeCell ref="B5:C5"/>
    <mergeCell ref="B6:C6"/>
    <mergeCell ref="B8:C8"/>
    <mergeCell ref="B9:C9"/>
    <mergeCell ref="A1:Q1"/>
    <mergeCell ref="B2:C2"/>
    <mergeCell ref="D2:E2"/>
    <mergeCell ref="F2:G2"/>
    <mergeCell ref="H2:I2"/>
    <mergeCell ref="J2:K2"/>
    <mergeCell ref="L2:M2"/>
    <mergeCell ref="N2:O2"/>
    <mergeCell ref="P2:Q2"/>
  </mergeCell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="115" zoomScaleNormal="115" zoomScaleSheetLayoutView="140" zoomScalePageLayoutView="0" workbookViewId="0" topLeftCell="A1">
      <selection activeCell="G2" sqref="G2"/>
    </sheetView>
  </sheetViews>
  <sheetFormatPr defaultColWidth="9.140625" defaultRowHeight="12.75"/>
  <cols>
    <col min="1" max="1" width="5.8515625" style="0" customWidth="1"/>
    <col min="2" max="2" width="10.140625" style="0" customWidth="1"/>
    <col min="4" max="4" width="10.00390625" style="0" customWidth="1"/>
    <col min="6" max="6" width="11.28125" style="0" customWidth="1"/>
    <col min="8" max="8" width="9.28125" style="0" customWidth="1"/>
    <col min="9" max="9" width="9.8515625" style="0" customWidth="1"/>
    <col min="10" max="10" width="5.7109375" style="0" customWidth="1"/>
    <col min="11" max="19" width="0" style="0" hidden="1" customWidth="1"/>
  </cols>
  <sheetData>
    <row r="1" spans="1:13" ht="25.5" customHeight="1">
      <c r="A1" s="331" t="str">
        <f>+Étlap!A2</f>
        <v>21. hét</v>
      </c>
      <c r="B1" s="331"/>
      <c r="C1" s="227"/>
      <c r="D1" s="227" t="s">
        <v>290</v>
      </c>
      <c r="E1" s="227" t="s">
        <v>291</v>
      </c>
      <c r="F1" s="227" t="s">
        <v>292</v>
      </c>
      <c r="G1" s="227" t="s">
        <v>293</v>
      </c>
      <c r="H1" s="228" t="s">
        <v>294</v>
      </c>
      <c r="I1" s="228" t="s">
        <v>295</v>
      </c>
      <c r="J1" s="229"/>
      <c r="K1" s="230"/>
      <c r="L1" s="230"/>
      <c r="M1" s="230"/>
    </row>
    <row r="2" spans="1:19" ht="12" customHeight="1">
      <c r="A2" s="231" t="s">
        <v>6</v>
      </c>
      <c r="B2" s="232"/>
      <c r="C2" s="233"/>
      <c r="D2" s="233">
        <v>120</v>
      </c>
      <c r="E2" s="233">
        <v>120</v>
      </c>
      <c r="F2" s="233">
        <v>120</v>
      </c>
      <c r="G2" s="234">
        <v>120</v>
      </c>
      <c r="H2" s="235"/>
      <c r="I2" s="236"/>
      <c r="J2" s="237" t="s">
        <v>6</v>
      </c>
      <c r="K2" s="230"/>
      <c r="L2" s="230"/>
      <c r="M2" s="230">
        <f>+C2*Megrendelőlap!D3</f>
        <v>0</v>
      </c>
      <c r="N2" s="230">
        <f>+D2*Megrendelőlap!F3</f>
        <v>0</v>
      </c>
      <c r="O2" s="230">
        <f>+E2*Megrendelőlap!H3</f>
        <v>0</v>
      </c>
      <c r="P2" s="230">
        <f>+F2*Megrendelőlap!J3</f>
        <v>0</v>
      </c>
      <c r="Q2" s="230">
        <f>+G2*Megrendelőlap!L3</f>
        <v>0</v>
      </c>
      <c r="R2" s="230">
        <f>+H2*Megrendelőlap!N3</f>
        <v>0</v>
      </c>
      <c r="S2" s="230">
        <f>+I2*Megrendelőlap!P3</f>
        <v>0</v>
      </c>
    </row>
    <row r="3" spans="1:19" ht="12" customHeight="1">
      <c r="A3" s="238" t="s">
        <v>12</v>
      </c>
      <c r="B3" s="239"/>
      <c r="C3" s="240"/>
      <c r="D3" s="240">
        <v>145</v>
      </c>
      <c r="E3" s="240">
        <v>180</v>
      </c>
      <c r="F3" s="240">
        <v>150</v>
      </c>
      <c r="G3" s="241">
        <v>140</v>
      </c>
      <c r="H3" s="242"/>
      <c r="I3" s="243"/>
      <c r="J3" s="244" t="s">
        <v>12</v>
      </c>
      <c r="K3" s="230"/>
      <c r="L3" s="230"/>
      <c r="M3" s="230">
        <f>+C3*Megrendelőlap!D4</f>
        <v>0</v>
      </c>
      <c r="N3" s="230">
        <f>+D3*Megrendelőlap!F4</f>
        <v>0</v>
      </c>
      <c r="O3" s="230">
        <f>+E3*Megrendelőlap!H4</f>
        <v>0</v>
      </c>
      <c r="P3" s="230">
        <f>+F3*Megrendelőlap!J4</f>
        <v>0</v>
      </c>
      <c r="Q3" s="230">
        <f>+G3*Megrendelőlap!L4</f>
        <v>0</v>
      </c>
      <c r="R3" s="230">
        <f>+H3*Megrendelőlap!N4</f>
        <v>0</v>
      </c>
      <c r="S3" s="230">
        <f>+I3*Megrendelőlap!P4</f>
        <v>0</v>
      </c>
    </row>
    <row r="4" spans="1:19" ht="12" customHeight="1">
      <c r="A4" s="231" t="s">
        <v>16</v>
      </c>
      <c r="B4" s="239"/>
      <c r="C4" s="240"/>
      <c r="D4" s="240">
        <v>445</v>
      </c>
      <c r="E4" s="240">
        <v>395</v>
      </c>
      <c r="F4" s="240">
        <v>410</v>
      </c>
      <c r="G4" s="241">
        <v>395</v>
      </c>
      <c r="H4" s="242"/>
      <c r="I4" s="243"/>
      <c r="J4" s="245" t="s">
        <v>16</v>
      </c>
      <c r="L4" s="230"/>
      <c r="M4" s="230">
        <f>+C4*Megrendelőlap!D5</f>
        <v>0</v>
      </c>
      <c r="N4" s="230">
        <f>+D4*Megrendelőlap!F5</f>
        <v>0</v>
      </c>
      <c r="O4" s="230">
        <f>+E4*Megrendelőlap!H5</f>
        <v>0</v>
      </c>
      <c r="P4" s="230">
        <f>+F4*Megrendelőlap!J5</f>
        <v>0</v>
      </c>
      <c r="Q4" s="230">
        <f>+G4*Megrendelőlap!L5</f>
        <v>0</v>
      </c>
      <c r="R4" s="230">
        <f>+H4*Megrendelőlap!N5</f>
        <v>0</v>
      </c>
      <c r="S4" s="230">
        <f>+I4*Megrendelőlap!P5</f>
        <v>0</v>
      </c>
    </row>
    <row r="5" spans="1:19" ht="12" customHeight="1">
      <c r="A5" s="238" t="s">
        <v>22</v>
      </c>
      <c r="B5" s="239"/>
      <c r="C5" s="240"/>
      <c r="D5" s="240">
        <v>490</v>
      </c>
      <c r="E5" s="240">
        <v>475</v>
      </c>
      <c r="F5" s="240">
        <v>460</v>
      </c>
      <c r="G5" s="241">
        <v>495</v>
      </c>
      <c r="H5" s="242"/>
      <c r="I5" s="243"/>
      <c r="J5" s="244" t="s">
        <v>22</v>
      </c>
      <c r="K5" s="246"/>
      <c r="L5" s="230"/>
      <c r="M5" s="230">
        <f>+C5*Megrendelőlap!D6</f>
        <v>0</v>
      </c>
      <c r="N5" s="230">
        <f>+D5*Megrendelőlap!F6</f>
        <v>0</v>
      </c>
      <c r="O5" s="230">
        <f>+E5*Megrendelőlap!H6</f>
        <v>0</v>
      </c>
      <c r="P5" s="230">
        <f>+F5*Megrendelőlap!J6</f>
        <v>0</v>
      </c>
      <c r="Q5" s="230">
        <f>+G5*Megrendelőlap!L6</f>
        <v>0</v>
      </c>
      <c r="R5" s="230">
        <f>+H5*Megrendelőlap!N6</f>
        <v>0</v>
      </c>
      <c r="S5" s="230">
        <f>+I5*Megrendelőlap!P6</f>
        <v>0</v>
      </c>
    </row>
    <row r="6" spans="1:19" ht="12" customHeight="1">
      <c r="A6" s="238" t="s">
        <v>28</v>
      </c>
      <c r="B6" s="239"/>
      <c r="C6" s="240"/>
      <c r="D6" s="240">
        <v>425</v>
      </c>
      <c r="E6" s="240">
        <v>530</v>
      </c>
      <c r="F6" s="240">
        <v>490</v>
      </c>
      <c r="G6" s="241">
        <v>460</v>
      </c>
      <c r="H6" s="242"/>
      <c r="I6" s="243"/>
      <c r="J6" s="244" t="s">
        <v>28</v>
      </c>
      <c r="L6" s="230"/>
      <c r="M6" s="230">
        <f>+C6*Megrendelőlap!D7</f>
        <v>0</v>
      </c>
      <c r="N6" s="230">
        <f>+D6*Megrendelőlap!F7</f>
        <v>0</v>
      </c>
      <c r="O6" s="230">
        <f>+E6*Megrendelőlap!H7</f>
        <v>0</v>
      </c>
      <c r="P6" s="230">
        <f>+F6*Megrendelőlap!J7</f>
        <v>0</v>
      </c>
      <c r="Q6" s="230">
        <f>+G6*Megrendelőlap!L7</f>
        <v>0</v>
      </c>
      <c r="R6" s="230">
        <f>+H6*Megrendelőlap!N7</f>
        <v>0</v>
      </c>
      <c r="S6" s="230">
        <f>+I6*Megrendelőlap!P7</f>
        <v>0</v>
      </c>
    </row>
    <row r="7" spans="1:19" ht="12" customHeight="1">
      <c r="A7" s="238" t="s">
        <v>32</v>
      </c>
      <c r="B7" s="239"/>
      <c r="C7" s="240"/>
      <c r="D7" s="240">
        <v>590</v>
      </c>
      <c r="E7" s="240">
        <v>565</v>
      </c>
      <c r="F7" s="240">
        <v>610</v>
      </c>
      <c r="G7" s="241">
        <v>585</v>
      </c>
      <c r="H7" s="242"/>
      <c r="I7" s="243"/>
      <c r="J7" s="244" t="s">
        <v>32</v>
      </c>
      <c r="L7" s="230"/>
      <c r="M7" s="230">
        <f>+C7*Megrendelőlap!D8</f>
        <v>0</v>
      </c>
      <c r="N7" s="230">
        <f>+D7*Megrendelőlap!F8</f>
        <v>0</v>
      </c>
      <c r="O7" s="230">
        <f>+E7*Megrendelőlap!H8</f>
        <v>0</v>
      </c>
      <c r="P7" s="230">
        <f>+F7*Megrendelőlap!J8</f>
        <v>0</v>
      </c>
      <c r="Q7" s="230">
        <f>+G7*Megrendelőlap!L8</f>
        <v>0</v>
      </c>
      <c r="R7" s="230">
        <f>+H7*Megrendelőlap!N8</f>
        <v>0</v>
      </c>
      <c r="S7" s="230">
        <f>+I7*Megrendelőlap!P8</f>
        <v>0</v>
      </c>
    </row>
    <row r="8" spans="1:19" ht="12" customHeight="1">
      <c r="A8" s="238" t="s">
        <v>37</v>
      </c>
      <c r="B8" s="239"/>
      <c r="C8" s="240"/>
      <c r="D8" s="240">
        <v>745</v>
      </c>
      <c r="E8" s="240">
        <v>955</v>
      </c>
      <c r="F8" s="240">
        <v>875</v>
      </c>
      <c r="G8" s="241">
        <v>925</v>
      </c>
      <c r="H8" s="242"/>
      <c r="I8" s="243"/>
      <c r="J8" s="244" t="s">
        <v>37</v>
      </c>
      <c r="L8" s="230"/>
      <c r="M8" s="230">
        <f>+C8*Megrendelőlap!D9</f>
        <v>0</v>
      </c>
      <c r="N8" s="230">
        <f>+D8*Megrendelőlap!F9</f>
        <v>0</v>
      </c>
      <c r="O8" s="230">
        <f>+E8*Megrendelőlap!H9</f>
        <v>0</v>
      </c>
      <c r="P8" s="230">
        <f>+F8*Megrendelőlap!J9</f>
        <v>0</v>
      </c>
      <c r="Q8" s="230">
        <f>+G8*Megrendelőlap!L9</f>
        <v>0</v>
      </c>
      <c r="R8" s="230">
        <f>+H8*Megrendelőlap!N9</f>
        <v>0</v>
      </c>
      <c r="S8" s="230">
        <f>+I8*Megrendelőlap!P9</f>
        <v>0</v>
      </c>
    </row>
    <row r="9" spans="1:19" ht="12" customHeight="1">
      <c r="A9" s="238" t="s">
        <v>42</v>
      </c>
      <c r="B9" s="239"/>
      <c r="C9" s="240"/>
      <c r="D9" s="240">
        <v>480</v>
      </c>
      <c r="E9" s="240">
        <v>465</v>
      </c>
      <c r="F9" s="240">
        <v>440</v>
      </c>
      <c r="G9" s="241">
        <v>445</v>
      </c>
      <c r="H9" s="242"/>
      <c r="I9" s="243"/>
      <c r="J9" s="244" t="s">
        <v>42</v>
      </c>
      <c r="K9" s="247"/>
      <c r="L9" s="230"/>
      <c r="M9" s="230">
        <f>+C9*Megrendelőlap!D10</f>
        <v>0</v>
      </c>
      <c r="N9" s="230">
        <f>+D9*Megrendelőlap!F10</f>
        <v>0</v>
      </c>
      <c r="O9" s="230">
        <f>+E9*Megrendelőlap!H10</f>
        <v>0</v>
      </c>
      <c r="P9" s="230">
        <f>+F9*Megrendelőlap!J10</f>
        <v>0</v>
      </c>
      <c r="Q9" s="230">
        <f>+G9*Megrendelőlap!L10</f>
        <v>0</v>
      </c>
      <c r="R9" s="230">
        <f>+H9*Megrendelőlap!N10</f>
        <v>0</v>
      </c>
      <c r="S9" s="230">
        <f>+I9*Megrendelőlap!P10</f>
        <v>0</v>
      </c>
    </row>
    <row r="10" spans="1:19" ht="12" customHeight="1">
      <c r="A10" s="238" t="s">
        <v>296</v>
      </c>
      <c r="B10" s="239"/>
      <c r="C10" s="240"/>
      <c r="D10" s="240">
        <v>810</v>
      </c>
      <c r="E10" s="240">
        <v>795</v>
      </c>
      <c r="F10" s="240">
        <v>845</v>
      </c>
      <c r="G10" s="241">
        <v>815</v>
      </c>
      <c r="H10" s="242"/>
      <c r="I10" s="243"/>
      <c r="J10" s="244" t="s">
        <v>296</v>
      </c>
      <c r="L10" s="230"/>
      <c r="M10" s="230">
        <f>+C10*Megrendelőlap!D11</f>
        <v>0</v>
      </c>
      <c r="N10" s="230">
        <f>+D10*Megrendelőlap!F11</f>
        <v>0</v>
      </c>
      <c r="O10" s="230">
        <f>+E10*Megrendelőlap!H11</f>
        <v>0</v>
      </c>
      <c r="P10" s="230">
        <f>+F10*Megrendelőlap!J11</f>
        <v>0</v>
      </c>
      <c r="Q10" s="230">
        <f>+G10*Megrendelőlap!L11</f>
        <v>0</v>
      </c>
      <c r="R10" s="230">
        <f>+H10*Megrendelőlap!N11</f>
        <v>0</v>
      </c>
      <c r="S10" s="230">
        <f>+I10*Megrendelőlap!P11</f>
        <v>0</v>
      </c>
    </row>
    <row r="11" spans="1:19" ht="12" customHeight="1">
      <c r="A11" s="238" t="s">
        <v>297</v>
      </c>
      <c r="B11" s="239"/>
      <c r="C11" s="240"/>
      <c r="D11" s="240">
        <v>795</v>
      </c>
      <c r="E11" s="240">
        <v>845</v>
      </c>
      <c r="F11" s="248"/>
      <c r="G11" s="241">
        <v>830</v>
      </c>
      <c r="H11" s="242"/>
      <c r="I11" s="243"/>
      <c r="J11" s="244" t="s">
        <v>297</v>
      </c>
      <c r="L11" s="230"/>
      <c r="M11" s="230">
        <f>+C11*Megrendelőlap!D12</f>
        <v>0</v>
      </c>
      <c r="N11" s="230">
        <f>+D11*Megrendelőlap!F12</f>
        <v>0</v>
      </c>
      <c r="O11" s="230">
        <f>+E11*Megrendelőlap!H12</f>
        <v>0</v>
      </c>
      <c r="P11" s="230">
        <f>+F11*Megrendelőlap!J12</f>
        <v>0</v>
      </c>
      <c r="Q11" s="230">
        <f>+G11*Megrendelőlap!L12</f>
        <v>0</v>
      </c>
      <c r="R11" s="230">
        <f>+H11*Megrendelőlap!N12</f>
        <v>0</v>
      </c>
      <c r="S11" s="230">
        <f>+I11*Megrendelőlap!P12</f>
        <v>0</v>
      </c>
    </row>
    <row r="12" spans="1:19" ht="12" customHeight="1">
      <c r="A12" s="238" t="s">
        <v>298</v>
      </c>
      <c r="B12" s="239"/>
      <c r="C12" s="240"/>
      <c r="D12" s="240">
        <v>635</v>
      </c>
      <c r="E12" s="240">
        <v>820</v>
      </c>
      <c r="F12" s="240">
        <v>820</v>
      </c>
      <c r="G12" s="241">
        <v>830</v>
      </c>
      <c r="H12" s="242"/>
      <c r="I12" s="243"/>
      <c r="J12" s="244" t="s">
        <v>298</v>
      </c>
      <c r="L12" s="230"/>
      <c r="M12" s="230">
        <f>+C12*Megrendelőlap!D13</f>
        <v>0</v>
      </c>
      <c r="N12" s="230">
        <f>+D12*Megrendelőlap!F13</f>
        <v>0</v>
      </c>
      <c r="O12" s="230">
        <f>+E12*Megrendelőlap!H13</f>
        <v>0</v>
      </c>
      <c r="P12" s="230">
        <f>+F12*Megrendelőlap!J13</f>
        <v>0</v>
      </c>
      <c r="Q12" s="230">
        <f>+G12*Megrendelőlap!L13</f>
        <v>0</v>
      </c>
      <c r="R12" s="230">
        <f>+H12*Megrendelőlap!N13</f>
        <v>0</v>
      </c>
      <c r="S12" s="230">
        <f>+I12*Megrendelőlap!P13</f>
        <v>0</v>
      </c>
    </row>
    <row r="13" spans="1:19" ht="12" customHeight="1">
      <c r="A13" s="238" t="s">
        <v>299</v>
      </c>
      <c r="B13" s="239"/>
      <c r="C13" s="240"/>
      <c r="D13" s="240">
        <v>835</v>
      </c>
      <c r="E13" s="240">
        <v>795</v>
      </c>
      <c r="F13" s="240">
        <v>815</v>
      </c>
      <c r="G13" s="241">
        <v>820</v>
      </c>
      <c r="H13" s="242"/>
      <c r="I13" s="243"/>
      <c r="J13" s="244" t="s">
        <v>299</v>
      </c>
      <c r="L13" s="230"/>
      <c r="M13" s="230">
        <f>+C13*Megrendelőlap!D14</f>
        <v>0</v>
      </c>
      <c r="N13" s="230">
        <f>+D13*Megrendelőlap!F14</f>
        <v>0</v>
      </c>
      <c r="O13" s="230">
        <f>+E13*Megrendelőlap!H14</f>
        <v>0</v>
      </c>
      <c r="P13" s="230">
        <f>+F13*Megrendelőlap!J14</f>
        <v>0</v>
      </c>
      <c r="Q13" s="230">
        <f>+G13*Megrendelőlap!L14</f>
        <v>0</v>
      </c>
      <c r="R13" s="230">
        <f>+H13*Megrendelőlap!N14</f>
        <v>0</v>
      </c>
      <c r="S13" s="230">
        <f>+I13*Megrendelőlap!P14</f>
        <v>0</v>
      </c>
    </row>
    <row r="14" spans="1:19" ht="12" customHeight="1">
      <c r="A14" s="238" t="s">
        <v>64</v>
      </c>
      <c r="B14" s="239"/>
      <c r="C14" s="240"/>
      <c r="D14" s="240">
        <v>755</v>
      </c>
      <c r="E14" s="240">
        <v>855</v>
      </c>
      <c r="F14" s="240">
        <v>745</v>
      </c>
      <c r="G14" s="241">
        <v>820</v>
      </c>
      <c r="H14" s="242"/>
      <c r="I14" s="243"/>
      <c r="J14" s="244" t="s">
        <v>64</v>
      </c>
      <c r="L14" s="230"/>
      <c r="M14" s="230">
        <f>+C14*Megrendelőlap!D15</f>
        <v>0</v>
      </c>
      <c r="N14" s="230">
        <f>+D14*Megrendelőlap!F15</f>
        <v>0</v>
      </c>
      <c r="O14" s="230">
        <f>+E14*Megrendelőlap!H15</f>
        <v>0</v>
      </c>
      <c r="P14" s="230">
        <f>+F14*Megrendelőlap!J15</f>
        <v>0</v>
      </c>
      <c r="Q14" s="230">
        <f>+G14*Megrendelőlap!L15</f>
        <v>0</v>
      </c>
      <c r="R14" s="230">
        <f>+H14*Megrendelőlap!N15</f>
        <v>0</v>
      </c>
      <c r="S14" s="230">
        <f>+I14*Megrendelőlap!P15</f>
        <v>0</v>
      </c>
    </row>
    <row r="15" spans="1:19" ht="12" customHeight="1">
      <c r="A15" s="238" t="s">
        <v>69</v>
      </c>
      <c r="B15" s="239"/>
      <c r="C15" s="240"/>
      <c r="D15" s="240">
        <v>860</v>
      </c>
      <c r="E15" s="240">
        <v>895</v>
      </c>
      <c r="F15" s="240">
        <v>855</v>
      </c>
      <c r="G15" s="241">
        <v>870</v>
      </c>
      <c r="H15" s="242"/>
      <c r="I15" s="243"/>
      <c r="J15" s="244" t="s">
        <v>69</v>
      </c>
      <c r="L15" s="230"/>
      <c r="M15" s="230">
        <f>+C15*Megrendelőlap!D16</f>
        <v>0</v>
      </c>
      <c r="N15" s="230">
        <f>+D15*Megrendelőlap!F16</f>
        <v>0</v>
      </c>
      <c r="O15" s="230">
        <f>+E15*Megrendelőlap!H16</f>
        <v>0</v>
      </c>
      <c r="P15" s="230">
        <f>+F15*Megrendelőlap!J16</f>
        <v>0</v>
      </c>
      <c r="Q15" s="230">
        <f>+G15*Megrendelőlap!L16</f>
        <v>0</v>
      </c>
      <c r="R15" s="230">
        <f>+H15*Megrendelőlap!N16</f>
        <v>0</v>
      </c>
      <c r="S15" s="230">
        <f>+I15*Megrendelőlap!P16</f>
        <v>0</v>
      </c>
    </row>
    <row r="16" spans="1:19" ht="12" customHeight="1">
      <c r="A16" s="238" t="s">
        <v>74</v>
      </c>
      <c r="B16" s="239"/>
      <c r="C16" s="240"/>
      <c r="D16" s="240">
        <v>995</v>
      </c>
      <c r="E16" s="240">
        <v>865</v>
      </c>
      <c r="F16" s="240">
        <v>965</v>
      </c>
      <c r="G16" s="241">
        <v>985</v>
      </c>
      <c r="H16" s="242"/>
      <c r="I16" s="243"/>
      <c r="J16" s="244" t="s">
        <v>74</v>
      </c>
      <c r="L16" s="230"/>
      <c r="M16" s="230">
        <f>+C16*Megrendelőlap!D17</f>
        <v>0</v>
      </c>
      <c r="N16" s="230">
        <f>+D16*Megrendelőlap!F17</f>
        <v>0</v>
      </c>
      <c r="O16" s="230">
        <f>+E16*Megrendelőlap!H17</f>
        <v>0</v>
      </c>
      <c r="P16" s="230">
        <f>+F16*Megrendelőlap!J17</f>
        <v>0</v>
      </c>
      <c r="Q16" s="230">
        <f>+G16*Megrendelőlap!L17</f>
        <v>0</v>
      </c>
      <c r="R16" s="230">
        <f>+H16*Megrendelőlap!N17</f>
        <v>0</v>
      </c>
      <c r="S16" s="230">
        <f>+I16*Megrendelőlap!P17</f>
        <v>0</v>
      </c>
    </row>
    <row r="17" spans="1:19" ht="12" customHeight="1">
      <c r="A17" s="238" t="s">
        <v>79</v>
      </c>
      <c r="B17" s="239"/>
      <c r="C17" s="240"/>
      <c r="D17" s="240">
        <v>985</v>
      </c>
      <c r="E17" s="240">
        <v>910</v>
      </c>
      <c r="F17" s="240">
        <v>925</v>
      </c>
      <c r="G17" s="241">
        <v>970</v>
      </c>
      <c r="H17" s="242"/>
      <c r="I17" s="243"/>
      <c r="J17" s="244" t="s">
        <v>79</v>
      </c>
      <c r="L17" s="230"/>
      <c r="M17" s="230">
        <f>+C17*Megrendelőlap!D18</f>
        <v>0</v>
      </c>
      <c r="N17" s="230">
        <f>+D17*Megrendelőlap!F18</f>
        <v>0</v>
      </c>
      <c r="O17" s="230">
        <f>+E17*Megrendelőlap!H18</f>
        <v>0</v>
      </c>
      <c r="P17" s="230">
        <f>+F17*Megrendelőlap!J18</f>
        <v>0</v>
      </c>
      <c r="Q17" s="230">
        <f>+G17*Megrendelőlap!L18</f>
        <v>0</v>
      </c>
      <c r="R17" s="230">
        <f>+H17*Megrendelőlap!N18</f>
        <v>0</v>
      </c>
      <c r="S17" s="230">
        <f>+I17*Megrendelőlap!P18</f>
        <v>0</v>
      </c>
    </row>
    <row r="18" spans="1:19" ht="12" customHeight="1">
      <c r="A18" s="238" t="s">
        <v>84</v>
      </c>
      <c r="B18" s="239"/>
      <c r="C18" s="240"/>
      <c r="D18" s="240">
        <v>705</v>
      </c>
      <c r="E18" s="240">
        <v>965</v>
      </c>
      <c r="F18" s="240">
        <v>970</v>
      </c>
      <c r="G18" s="241">
        <v>920</v>
      </c>
      <c r="H18" s="242"/>
      <c r="I18" s="243"/>
      <c r="J18" s="244" t="s">
        <v>84</v>
      </c>
      <c r="L18" s="230"/>
      <c r="M18" s="230">
        <f>+C18*Megrendelőlap!D19</f>
        <v>0</v>
      </c>
      <c r="N18" s="230">
        <f>+D18*Megrendelőlap!F19</f>
        <v>0</v>
      </c>
      <c r="O18" s="230">
        <f>+E18*Megrendelőlap!H19</f>
        <v>0</v>
      </c>
      <c r="P18" s="230">
        <f>+F18*Megrendelőlap!J19</f>
        <v>0</v>
      </c>
      <c r="Q18" s="230">
        <f>+G18*Megrendelőlap!L19</f>
        <v>0</v>
      </c>
      <c r="R18" s="230">
        <f>+H18*Megrendelőlap!N19</f>
        <v>0</v>
      </c>
      <c r="S18" s="230">
        <f>+I18*Megrendelőlap!P19</f>
        <v>0</v>
      </c>
    </row>
    <row r="19" spans="1:19" ht="12" customHeight="1">
      <c r="A19" s="238" t="s">
        <v>301</v>
      </c>
      <c r="B19" s="239"/>
      <c r="C19" s="240"/>
      <c r="D19" s="240">
        <v>945</v>
      </c>
      <c r="E19" s="240">
        <v>975</v>
      </c>
      <c r="F19" s="240">
        <v>930</v>
      </c>
      <c r="G19" s="241">
        <v>970</v>
      </c>
      <c r="H19" s="242"/>
      <c r="I19" s="243"/>
      <c r="J19" s="244" t="s">
        <v>301</v>
      </c>
      <c r="L19" s="230"/>
      <c r="M19" s="230">
        <f>+C19*Megrendelőlap!D20</f>
        <v>0</v>
      </c>
      <c r="N19" s="230">
        <f>+D19*Megrendelőlap!F20</f>
        <v>0</v>
      </c>
      <c r="O19" s="230">
        <f>+E19*Megrendelőlap!H20</f>
        <v>0</v>
      </c>
      <c r="P19" s="230">
        <f>+F19*Megrendelőlap!J20</f>
        <v>0</v>
      </c>
      <c r="Q19" s="230">
        <f>+G19*Megrendelőlap!L20</f>
        <v>0</v>
      </c>
      <c r="R19" s="230">
        <f>+H19*Megrendelőlap!N20</f>
        <v>0</v>
      </c>
      <c r="S19" s="230">
        <f>+I19*Megrendelőlap!P20</f>
        <v>0</v>
      </c>
    </row>
    <row r="20" spans="1:19" ht="12" customHeight="1">
      <c r="A20" s="238" t="s">
        <v>302</v>
      </c>
      <c r="B20" s="239"/>
      <c r="C20" s="240"/>
      <c r="D20" s="240">
        <v>960</v>
      </c>
      <c r="E20" s="240">
        <v>985</v>
      </c>
      <c r="F20" s="240">
        <v>1015</v>
      </c>
      <c r="G20" s="241">
        <v>965</v>
      </c>
      <c r="H20" s="242"/>
      <c r="I20" s="243"/>
      <c r="J20" s="244" t="s">
        <v>302</v>
      </c>
      <c r="L20" s="230"/>
      <c r="M20" s="230">
        <f>+C20*Megrendelőlap!D21</f>
        <v>0</v>
      </c>
      <c r="N20" s="230">
        <f>+D20*Megrendelőlap!F21</f>
        <v>0</v>
      </c>
      <c r="O20" s="230">
        <f>+E20*Megrendelőlap!H21</f>
        <v>0</v>
      </c>
      <c r="P20" s="230">
        <f>+F20*Megrendelőlap!J21</f>
        <v>0</v>
      </c>
      <c r="Q20" s="230">
        <f>+G20*Megrendelőlap!L21</f>
        <v>0</v>
      </c>
      <c r="R20" s="230">
        <f>+H20*Megrendelőlap!N21</f>
        <v>0</v>
      </c>
      <c r="S20" s="230">
        <f>+I20*Megrendelőlap!P21</f>
        <v>0</v>
      </c>
    </row>
    <row r="21" spans="1:19" ht="12" customHeight="1">
      <c r="A21" s="238" t="s">
        <v>303</v>
      </c>
      <c r="B21" s="239"/>
      <c r="C21" s="240"/>
      <c r="D21" s="240">
        <v>745</v>
      </c>
      <c r="E21" s="240">
        <v>975</v>
      </c>
      <c r="F21" s="240">
        <v>1005</v>
      </c>
      <c r="G21" s="241">
        <v>980</v>
      </c>
      <c r="H21" s="242"/>
      <c r="I21" s="243"/>
      <c r="J21" s="244" t="s">
        <v>303</v>
      </c>
      <c r="L21" s="230"/>
      <c r="M21" s="230">
        <f>+C21*Megrendelőlap!D22</f>
        <v>0</v>
      </c>
      <c r="N21" s="230">
        <f>+D21*Megrendelőlap!F22</f>
        <v>0</v>
      </c>
      <c r="O21" s="230">
        <f>+E21*Megrendelőlap!H22</f>
        <v>0</v>
      </c>
      <c r="P21" s="230">
        <f>+F21*Megrendelőlap!J22</f>
        <v>0</v>
      </c>
      <c r="Q21" s="230">
        <f>+G21*Megrendelőlap!L22</f>
        <v>0</v>
      </c>
      <c r="R21" s="230">
        <f>+H21*Megrendelőlap!N22</f>
        <v>0</v>
      </c>
      <c r="S21" s="230">
        <f>+I21*Megrendelőlap!P22</f>
        <v>0</v>
      </c>
    </row>
    <row r="22" spans="1:19" ht="12" customHeight="1">
      <c r="A22" s="238" t="s">
        <v>304</v>
      </c>
      <c r="B22" s="239"/>
      <c r="C22" s="240"/>
      <c r="D22" s="240">
        <v>965</v>
      </c>
      <c r="E22" s="240">
        <v>985</v>
      </c>
      <c r="F22" s="240">
        <v>1010</v>
      </c>
      <c r="G22" s="241">
        <v>995</v>
      </c>
      <c r="H22" s="242"/>
      <c r="I22" s="243"/>
      <c r="J22" s="244" t="s">
        <v>304</v>
      </c>
      <c r="L22" s="230"/>
      <c r="M22" s="230">
        <f>+C22*Megrendelőlap!D23</f>
        <v>0</v>
      </c>
      <c r="N22" s="230">
        <f>+D22*Megrendelőlap!F23</f>
        <v>0</v>
      </c>
      <c r="O22" s="230">
        <f>+E22*Megrendelőlap!H23</f>
        <v>0</v>
      </c>
      <c r="P22" s="230">
        <f>+F22*Megrendelőlap!J23</f>
        <v>0</v>
      </c>
      <c r="Q22" s="230">
        <f>+G22*Megrendelőlap!L23</f>
        <v>0</v>
      </c>
      <c r="R22" s="230">
        <f>+H22*Megrendelőlap!N23</f>
        <v>0</v>
      </c>
      <c r="S22" s="230">
        <f>+I22*Megrendelőlap!P23</f>
        <v>0</v>
      </c>
    </row>
    <row r="23" spans="1:19" ht="12" customHeight="1">
      <c r="A23" s="238" t="s">
        <v>305</v>
      </c>
      <c r="B23" s="239"/>
      <c r="C23" s="240"/>
      <c r="D23" s="240">
        <v>995</v>
      </c>
      <c r="E23" s="240">
        <v>955</v>
      </c>
      <c r="F23" s="240">
        <v>985</v>
      </c>
      <c r="G23" s="241">
        <v>1005</v>
      </c>
      <c r="H23" s="242"/>
      <c r="I23" s="243"/>
      <c r="J23" s="244" t="s">
        <v>305</v>
      </c>
      <c r="L23" s="230"/>
      <c r="M23" s="230">
        <f>+C23*Megrendelőlap!D24</f>
        <v>0</v>
      </c>
      <c r="N23" s="230">
        <f>+D23*Megrendelőlap!F24</f>
        <v>0</v>
      </c>
      <c r="O23" s="230">
        <f>+E23*Megrendelőlap!H24</f>
        <v>0</v>
      </c>
      <c r="P23" s="230">
        <f>+F23*Megrendelőlap!J24</f>
        <v>0</v>
      </c>
      <c r="Q23" s="230">
        <f>+G23*Megrendelőlap!L24</f>
        <v>0</v>
      </c>
      <c r="R23" s="230">
        <f>+H23*Megrendelőlap!N24</f>
        <v>0</v>
      </c>
      <c r="S23" s="230">
        <f>+I23*Megrendelőlap!P24</f>
        <v>0</v>
      </c>
    </row>
    <row r="24" spans="1:19" ht="12" customHeight="1">
      <c r="A24" s="238" t="s">
        <v>306</v>
      </c>
      <c r="B24" s="239"/>
      <c r="C24" s="240"/>
      <c r="D24" s="240">
        <v>990</v>
      </c>
      <c r="E24" s="240">
        <v>965</v>
      </c>
      <c r="F24" s="240">
        <v>995</v>
      </c>
      <c r="G24" s="241">
        <v>1010</v>
      </c>
      <c r="H24" s="242"/>
      <c r="I24" s="243"/>
      <c r="J24" s="244" t="s">
        <v>306</v>
      </c>
      <c r="L24" s="230"/>
      <c r="M24" s="230">
        <f>+C24*Megrendelőlap!D25</f>
        <v>0</v>
      </c>
      <c r="N24" s="230">
        <f>+D24*Megrendelőlap!F25</f>
        <v>0</v>
      </c>
      <c r="O24" s="230">
        <f>+E24*Megrendelőlap!H25</f>
        <v>0</v>
      </c>
      <c r="P24" s="230">
        <f>+F24*Megrendelőlap!J25</f>
        <v>0</v>
      </c>
      <c r="Q24" s="230">
        <f>+G24*Megrendelőlap!L25</f>
        <v>0</v>
      </c>
      <c r="R24" s="230">
        <f>+H24*Megrendelőlap!N25</f>
        <v>0</v>
      </c>
      <c r="S24" s="230">
        <f>+I24*Megrendelőlap!P25</f>
        <v>0</v>
      </c>
    </row>
    <row r="25" spans="1:19" ht="12" customHeight="1">
      <c r="A25" s="238" t="s">
        <v>115</v>
      </c>
      <c r="B25" s="239"/>
      <c r="C25" s="240"/>
      <c r="D25" s="240">
        <v>1005</v>
      </c>
      <c r="E25" s="240">
        <v>1020</v>
      </c>
      <c r="F25" s="240">
        <v>965</v>
      </c>
      <c r="G25" s="241">
        <v>1055</v>
      </c>
      <c r="H25" s="242"/>
      <c r="I25" s="243"/>
      <c r="J25" s="244" t="s">
        <v>115</v>
      </c>
      <c r="L25" s="230"/>
      <c r="M25" s="230">
        <f>+C25*Megrendelőlap!D26</f>
        <v>0</v>
      </c>
      <c r="N25" s="230">
        <f>+D25*Megrendelőlap!F26</f>
        <v>0</v>
      </c>
      <c r="O25" s="230">
        <f>+E25*Megrendelőlap!H26</f>
        <v>0</v>
      </c>
      <c r="P25" s="230">
        <f>+F25*Megrendelőlap!J26</f>
        <v>0</v>
      </c>
      <c r="Q25" s="230">
        <f>+G25*Megrendelőlap!L26</f>
        <v>0</v>
      </c>
      <c r="R25" s="230">
        <f>+H25*Megrendelőlap!N26</f>
        <v>0</v>
      </c>
      <c r="S25" s="230">
        <f>+I25*Megrendelőlap!P26</f>
        <v>0</v>
      </c>
    </row>
    <row r="26" spans="1:19" ht="12" customHeight="1">
      <c r="A26" s="238" t="s">
        <v>307</v>
      </c>
      <c r="B26" s="239"/>
      <c r="C26" s="240"/>
      <c r="D26" s="240">
        <v>1195</v>
      </c>
      <c r="E26" s="240">
        <v>985</v>
      </c>
      <c r="F26" s="240">
        <v>955</v>
      </c>
      <c r="G26" s="241">
        <v>1025</v>
      </c>
      <c r="H26" s="242"/>
      <c r="I26" s="243"/>
      <c r="J26" s="244" t="s">
        <v>307</v>
      </c>
      <c r="L26" s="230"/>
      <c r="M26" s="230">
        <f>+C26*Megrendelőlap!D27</f>
        <v>0</v>
      </c>
      <c r="N26" s="230">
        <f>+D26*Megrendelőlap!F27</f>
        <v>0</v>
      </c>
      <c r="O26" s="230">
        <f>+E26*Megrendelőlap!H27</f>
        <v>0</v>
      </c>
      <c r="P26" s="230">
        <f>+F26*Megrendelőlap!J27</f>
        <v>0</v>
      </c>
      <c r="Q26" s="230">
        <f>+G26*Megrendelőlap!L27</f>
        <v>0</v>
      </c>
      <c r="R26" s="230">
        <f>+H26*Megrendelőlap!N27</f>
        <v>0</v>
      </c>
      <c r="S26" s="230">
        <f>+I26*Megrendelőlap!P27</f>
        <v>0</v>
      </c>
    </row>
    <row r="27" spans="1:19" ht="12" customHeight="1">
      <c r="A27" s="238" t="s">
        <v>309</v>
      </c>
      <c r="B27" s="239"/>
      <c r="C27" s="240"/>
      <c r="D27" s="240">
        <v>1215</v>
      </c>
      <c r="E27" s="240">
        <v>1025</v>
      </c>
      <c r="F27" s="240">
        <v>965</v>
      </c>
      <c r="G27" s="241">
        <v>1125</v>
      </c>
      <c r="H27" s="242"/>
      <c r="I27" s="243"/>
      <c r="J27" s="244" t="s">
        <v>309</v>
      </c>
      <c r="L27" s="230"/>
      <c r="M27" s="230">
        <f>+C27*Megrendelőlap!D28</f>
        <v>0</v>
      </c>
      <c r="N27" s="230">
        <f>+D27*Megrendelőlap!F28</f>
        <v>0</v>
      </c>
      <c r="O27" s="230">
        <f>+E27*Megrendelőlap!H28</f>
        <v>0</v>
      </c>
      <c r="P27" s="230">
        <f>+F27*Megrendelőlap!J28</f>
        <v>0</v>
      </c>
      <c r="Q27" s="230">
        <f>+G27*Megrendelőlap!L28</f>
        <v>0</v>
      </c>
      <c r="R27" s="230">
        <f>+H27*Megrendelőlap!N28</f>
        <v>0</v>
      </c>
      <c r="S27" s="230">
        <f>+I27*Megrendelőlap!P28</f>
        <v>0</v>
      </c>
    </row>
    <row r="28" spans="1:19" ht="12" customHeight="1">
      <c r="A28" s="249" t="s">
        <v>129</v>
      </c>
      <c r="B28" s="250"/>
      <c r="C28" s="240"/>
      <c r="D28" s="240">
        <v>1135</v>
      </c>
      <c r="E28" s="240">
        <v>1095</v>
      </c>
      <c r="F28" s="240">
        <v>1055</v>
      </c>
      <c r="G28" s="241">
        <v>1245</v>
      </c>
      <c r="H28" s="242"/>
      <c r="I28" s="243"/>
      <c r="J28" s="244" t="s">
        <v>129</v>
      </c>
      <c r="L28" s="230"/>
      <c r="M28" s="230">
        <f>+C28*Megrendelőlap!D29</f>
        <v>0</v>
      </c>
      <c r="N28" s="230">
        <f>+D28*Megrendelőlap!F29</f>
        <v>0</v>
      </c>
      <c r="O28" s="230">
        <f>+E28*Megrendelőlap!H29</f>
        <v>0</v>
      </c>
      <c r="P28" s="230">
        <f>+F28*Megrendelőlap!J29</f>
        <v>0</v>
      </c>
      <c r="Q28" s="230">
        <f>+G28*Megrendelőlap!L29</f>
        <v>0</v>
      </c>
      <c r="R28" s="230">
        <f>+H28*Megrendelőlap!N29</f>
        <v>0</v>
      </c>
      <c r="S28" s="230">
        <f>+I28*Megrendelőlap!P29</f>
        <v>0</v>
      </c>
    </row>
    <row r="29" spans="1:19" ht="12" customHeight="1">
      <c r="A29" s="238" t="s">
        <v>134</v>
      </c>
      <c r="B29" s="251">
        <v>3000</v>
      </c>
      <c r="C29" s="240"/>
      <c r="D29" s="240">
        <v>810</v>
      </c>
      <c r="E29" s="240">
        <v>850</v>
      </c>
      <c r="F29" s="240">
        <v>865</v>
      </c>
      <c r="G29" s="241">
        <v>795</v>
      </c>
      <c r="H29" s="242"/>
      <c r="I29" s="243"/>
      <c r="J29" s="244" t="s">
        <v>134</v>
      </c>
      <c r="L29" s="230">
        <f>+B29*Megrendelőlap!C30</f>
        <v>0</v>
      </c>
      <c r="M29" s="230">
        <f>+C29*Megrendelőlap!D30</f>
        <v>0</v>
      </c>
      <c r="N29" s="230">
        <f>+D29*Megrendelőlap!F30</f>
        <v>0</v>
      </c>
      <c r="O29" s="230">
        <f>+E29*Megrendelőlap!H30</f>
        <v>0</v>
      </c>
      <c r="P29" s="230">
        <f>+F29*Megrendelőlap!J30</f>
        <v>0</v>
      </c>
      <c r="Q29" s="230">
        <f>+G29*Megrendelőlap!L30</f>
        <v>0</v>
      </c>
      <c r="R29" s="230">
        <f>+H29*Megrendelőlap!N30</f>
        <v>0</v>
      </c>
      <c r="S29" s="230">
        <f>+I29*Megrendelőlap!P30</f>
        <v>0</v>
      </c>
    </row>
    <row r="30" spans="1:19" ht="12" customHeight="1">
      <c r="A30" s="238" t="s">
        <v>138</v>
      </c>
      <c r="B30" s="252">
        <v>3720</v>
      </c>
      <c r="C30" s="240"/>
      <c r="D30" s="240">
        <v>1175</v>
      </c>
      <c r="E30" s="240">
        <v>940</v>
      </c>
      <c r="F30" s="240">
        <v>1090</v>
      </c>
      <c r="G30" s="241">
        <v>955</v>
      </c>
      <c r="H30" s="242"/>
      <c r="I30" s="243"/>
      <c r="J30" s="244" t="s">
        <v>138</v>
      </c>
      <c r="L30" s="230">
        <f>+B30*Megrendelőlap!C31</f>
        <v>0</v>
      </c>
      <c r="M30" s="230">
        <f>+C30*Megrendelőlap!D31</f>
        <v>0</v>
      </c>
      <c r="N30" s="230">
        <f>+D30*Megrendelőlap!F31</f>
        <v>0</v>
      </c>
      <c r="O30" s="230">
        <f>+E30*Megrendelőlap!H31</f>
        <v>0</v>
      </c>
      <c r="P30" s="230">
        <f>+F30*Megrendelőlap!J31</f>
        <v>0</v>
      </c>
      <c r="Q30" s="230">
        <f>+G30*Megrendelőlap!L31</f>
        <v>0</v>
      </c>
      <c r="R30" s="230">
        <f>+H30*Megrendelőlap!N31</f>
        <v>0</v>
      </c>
      <c r="S30" s="230">
        <f>+I30*Megrendelőlap!P31</f>
        <v>0</v>
      </c>
    </row>
    <row r="31" spans="1:19" ht="12" customHeight="1">
      <c r="A31" s="238" t="s">
        <v>141</v>
      </c>
      <c r="B31" s="252">
        <v>4200</v>
      </c>
      <c r="C31" s="240"/>
      <c r="D31" s="240">
        <v>1045</v>
      </c>
      <c r="E31" s="240">
        <v>1100</v>
      </c>
      <c r="F31" s="240">
        <v>1180</v>
      </c>
      <c r="G31" s="241">
        <v>1235</v>
      </c>
      <c r="H31" s="242"/>
      <c r="I31" s="243"/>
      <c r="J31" s="244" t="s">
        <v>141</v>
      </c>
      <c r="L31" s="230">
        <f>+B31*Megrendelőlap!C32</f>
        <v>0</v>
      </c>
      <c r="M31" s="230">
        <f>+C31*Megrendelőlap!D32</f>
        <v>0</v>
      </c>
      <c r="N31" s="230">
        <f>+D31*Megrendelőlap!F32</f>
        <v>0</v>
      </c>
      <c r="O31" s="230">
        <f>+E31*Megrendelőlap!H32</f>
        <v>0</v>
      </c>
      <c r="P31" s="230">
        <f>+F31*Megrendelőlap!J32</f>
        <v>0</v>
      </c>
      <c r="Q31" s="230">
        <f>+G31*Megrendelőlap!L32</f>
        <v>0</v>
      </c>
      <c r="R31" s="230">
        <f>+H31*Megrendelőlap!N32</f>
        <v>0</v>
      </c>
      <c r="S31" s="230">
        <f>+I31*Megrendelőlap!P32</f>
        <v>0</v>
      </c>
    </row>
    <row r="32" spans="1:19" ht="12" customHeight="1">
      <c r="A32" s="238" t="s">
        <v>145</v>
      </c>
      <c r="B32" s="252">
        <v>5000</v>
      </c>
      <c r="C32" s="240"/>
      <c r="D32" s="240">
        <v>1455</v>
      </c>
      <c r="E32" s="240">
        <v>1485</v>
      </c>
      <c r="F32" s="240">
        <v>1315</v>
      </c>
      <c r="G32" s="241">
        <v>1425</v>
      </c>
      <c r="H32" s="242"/>
      <c r="I32" s="243"/>
      <c r="J32" s="244" t="s">
        <v>145</v>
      </c>
      <c r="L32" s="230">
        <f>+B32*Megrendelőlap!C33</f>
        <v>0</v>
      </c>
      <c r="M32" s="230">
        <f>+C32*Megrendelőlap!D33</f>
        <v>0</v>
      </c>
      <c r="N32" s="230">
        <f>+D32*Megrendelőlap!F33</f>
        <v>0</v>
      </c>
      <c r="O32" s="230">
        <f>+E32*Megrendelőlap!H33</f>
        <v>0</v>
      </c>
      <c r="P32" s="230">
        <f>+F32*Megrendelőlap!J33</f>
        <v>0</v>
      </c>
      <c r="Q32" s="230">
        <f>+G32*Megrendelőlap!L33</f>
        <v>0</v>
      </c>
      <c r="R32" s="230">
        <f>+H32*Megrendelőlap!N33</f>
        <v>0</v>
      </c>
      <c r="S32" s="230">
        <f>+I32*Megrendelőlap!P33</f>
        <v>0</v>
      </c>
    </row>
    <row r="33" spans="1:19" ht="12" customHeight="1">
      <c r="A33" s="238" t="s">
        <v>149</v>
      </c>
      <c r="B33" s="332"/>
      <c r="C33" s="240"/>
      <c r="D33" s="240">
        <v>410</v>
      </c>
      <c r="E33" s="240">
        <v>445</v>
      </c>
      <c r="F33" s="240">
        <v>385</v>
      </c>
      <c r="G33" s="241">
        <v>420</v>
      </c>
      <c r="H33" s="242"/>
      <c r="I33" s="243"/>
      <c r="J33" s="244" t="s">
        <v>149</v>
      </c>
      <c r="L33" s="230"/>
      <c r="M33" s="230">
        <f>+C33*Megrendelőlap!D34</f>
        <v>0</v>
      </c>
      <c r="N33" s="230">
        <f>+D33*Megrendelőlap!F34</f>
        <v>0</v>
      </c>
      <c r="O33" s="230">
        <f>+E33*Megrendelőlap!H34</f>
        <v>0</v>
      </c>
      <c r="P33" s="230">
        <f>+F33*Megrendelőlap!J34</f>
        <v>0</v>
      </c>
      <c r="Q33" s="230">
        <f>+G33*Megrendelőlap!L34</f>
        <v>0</v>
      </c>
      <c r="R33" s="230">
        <f>+H33*Megrendelőlap!N34</f>
        <v>0</v>
      </c>
      <c r="S33" s="230">
        <f>+I33*Megrendelőlap!P34</f>
        <v>0</v>
      </c>
    </row>
    <row r="34" spans="1:19" ht="12" customHeight="1">
      <c r="A34" s="253" t="s">
        <v>154</v>
      </c>
      <c r="B34" s="332"/>
      <c r="C34" s="240"/>
      <c r="D34" s="240">
        <v>285</v>
      </c>
      <c r="E34" s="240">
        <v>275</v>
      </c>
      <c r="F34" s="240">
        <v>270</v>
      </c>
      <c r="G34" s="241">
        <v>295</v>
      </c>
      <c r="H34" s="242"/>
      <c r="I34" s="243"/>
      <c r="J34" s="254" t="s">
        <v>154</v>
      </c>
      <c r="L34" s="230"/>
      <c r="M34" s="230">
        <f>+C34*Megrendelőlap!D35</f>
        <v>0</v>
      </c>
      <c r="N34" s="230">
        <f>+D34*Megrendelőlap!F35</f>
        <v>0</v>
      </c>
      <c r="O34" s="230">
        <f>+E34*Megrendelőlap!H35</f>
        <v>0</v>
      </c>
      <c r="P34" s="230">
        <f>+F34*Megrendelőlap!J35</f>
        <v>0</v>
      </c>
      <c r="Q34" s="230">
        <f>+G34*Megrendelőlap!L35</f>
        <v>0</v>
      </c>
      <c r="R34" s="230">
        <f>+H34*Megrendelőlap!N35</f>
        <v>0</v>
      </c>
      <c r="S34" s="230">
        <f>+I34*Megrendelőlap!P35</f>
        <v>0</v>
      </c>
    </row>
    <row r="35" spans="1:19" ht="12" customHeight="1">
      <c r="A35" s="253" t="s">
        <v>159</v>
      </c>
      <c r="B35" s="332"/>
      <c r="C35" s="240"/>
      <c r="D35" s="240">
        <v>270</v>
      </c>
      <c r="E35" s="240">
        <v>290</v>
      </c>
      <c r="F35" s="240">
        <v>275</v>
      </c>
      <c r="G35" s="241">
        <v>320</v>
      </c>
      <c r="H35" s="242"/>
      <c r="I35" s="243"/>
      <c r="J35" s="254" t="s">
        <v>159</v>
      </c>
      <c r="L35" s="230"/>
      <c r="M35" s="230">
        <f>+C35*Megrendelőlap!D36</f>
        <v>0</v>
      </c>
      <c r="N35" s="230">
        <f>+D35*Megrendelőlap!F36</f>
        <v>0</v>
      </c>
      <c r="O35" s="230">
        <f>+E35*Megrendelőlap!H36</f>
        <v>0</v>
      </c>
      <c r="P35" s="230">
        <f>+F35*Megrendelőlap!J36</f>
        <v>0</v>
      </c>
      <c r="Q35" s="230">
        <f>+G35*Megrendelőlap!L36</f>
        <v>0</v>
      </c>
      <c r="R35" s="230">
        <f>+H35*Megrendelőlap!N36</f>
        <v>0</v>
      </c>
      <c r="S35" s="230">
        <f>+I35*Megrendelőlap!P36</f>
        <v>0</v>
      </c>
    </row>
    <row r="36" spans="1:19" ht="12" customHeight="1">
      <c r="A36" s="253" t="s">
        <v>163</v>
      </c>
      <c r="B36" s="332"/>
      <c r="C36" s="240"/>
      <c r="D36" s="240">
        <v>165</v>
      </c>
      <c r="E36" s="240">
        <v>150</v>
      </c>
      <c r="F36" s="240">
        <v>145</v>
      </c>
      <c r="G36" s="241">
        <v>160</v>
      </c>
      <c r="H36" s="242"/>
      <c r="I36" s="243"/>
      <c r="J36" s="254" t="s">
        <v>163</v>
      </c>
      <c r="L36" s="230"/>
      <c r="M36" s="230">
        <f>+C36*Megrendelőlap!D37</f>
        <v>0</v>
      </c>
      <c r="N36" s="230">
        <f>+D36*Megrendelőlap!F37</f>
        <v>0</v>
      </c>
      <c r="O36" s="230">
        <f>+E36*Megrendelőlap!H37</f>
        <v>0</v>
      </c>
      <c r="P36" s="230">
        <f>+F36*Megrendelőlap!J37</f>
        <v>0</v>
      </c>
      <c r="Q36" s="230">
        <f>+G36*Megrendelőlap!L37</f>
        <v>0</v>
      </c>
      <c r="R36" s="230">
        <f>+H36*Megrendelőlap!N37</f>
        <v>0</v>
      </c>
      <c r="S36" s="230">
        <f>+I36*Megrendelőlap!P37</f>
        <v>0</v>
      </c>
    </row>
    <row r="37" spans="1:19" ht="12" customHeight="1">
      <c r="A37" s="253" t="s">
        <v>168</v>
      </c>
      <c r="B37" s="332"/>
      <c r="C37" s="240"/>
      <c r="D37" s="240">
        <v>130</v>
      </c>
      <c r="E37" s="240">
        <v>130</v>
      </c>
      <c r="F37" s="240">
        <v>130</v>
      </c>
      <c r="G37" s="241">
        <v>130</v>
      </c>
      <c r="H37" s="242"/>
      <c r="I37" s="243"/>
      <c r="J37" s="254" t="s">
        <v>168</v>
      </c>
      <c r="L37" s="230"/>
      <c r="M37" s="230">
        <f>+C37*Megrendelőlap!D38</f>
        <v>0</v>
      </c>
      <c r="N37" s="230">
        <f>+D37*Megrendelőlap!F38</f>
        <v>0</v>
      </c>
      <c r="O37" s="230">
        <f>+E37*Megrendelőlap!H38</f>
        <v>0</v>
      </c>
      <c r="P37" s="230">
        <f>+F37*Megrendelőlap!J38</f>
        <v>0</v>
      </c>
      <c r="Q37" s="230">
        <f>+G37*Megrendelőlap!L38</f>
        <v>0</v>
      </c>
      <c r="R37" s="230">
        <f>+H37*Megrendelőlap!N38</f>
        <v>0</v>
      </c>
      <c r="S37" s="230">
        <f>+I37*Megrendelőlap!P38</f>
        <v>0</v>
      </c>
    </row>
    <row r="38" spans="1:19" ht="12" customHeight="1">
      <c r="A38" s="255" t="s">
        <v>172</v>
      </c>
      <c r="B38" s="332"/>
      <c r="C38" s="240"/>
      <c r="D38" s="240">
        <v>70</v>
      </c>
      <c r="E38" s="240">
        <v>70</v>
      </c>
      <c r="F38" s="240">
        <v>70</v>
      </c>
      <c r="G38" s="241">
        <v>70</v>
      </c>
      <c r="H38" s="242"/>
      <c r="I38" s="243"/>
      <c r="J38" s="254" t="s">
        <v>172</v>
      </c>
      <c r="L38" s="230"/>
      <c r="M38" s="230">
        <f>+C38*Megrendelőlap!D39</f>
        <v>0</v>
      </c>
      <c r="N38" s="230">
        <f>+D38*Megrendelőlap!F39</f>
        <v>0</v>
      </c>
      <c r="O38" s="230">
        <f>+E38*Megrendelőlap!H39</f>
        <v>0</v>
      </c>
      <c r="P38" s="230">
        <f>+F38*Megrendelőlap!J39</f>
        <v>0</v>
      </c>
      <c r="Q38" s="230">
        <f>+G38*Megrendelőlap!L39</f>
        <v>0</v>
      </c>
      <c r="R38" s="230">
        <f>+H38*Megrendelőlap!N39</f>
        <v>0</v>
      </c>
      <c r="S38" s="230">
        <f>+I38*Megrendelőlap!P39</f>
        <v>0</v>
      </c>
    </row>
    <row r="39" spans="1:19" ht="12" customHeight="1">
      <c r="A39" s="256" t="s">
        <v>175</v>
      </c>
      <c r="B39" s="240">
        <v>3400</v>
      </c>
      <c r="C39" s="257"/>
      <c r="D39" s="240">
        <v>925</v>
      </c>
      <c r="E39" s="240">
        <v>960</v>
      </c>
      <c r="F39" s="240">
        <v>940</v>
      </c>
      <c r="G39" s="241">
        <v>895</v>
      </c>
      <c r="H39" s="242"/>
      <c r="I39" s="243"/>
      <c r="J39" s="254" t="s">
        <v>175</v>
      </c>
      <c r="L39" s="230">
        <f>+B39*Megrendelőlap!C40</f>
        <v>0</v>
      </c>
      <c r="M39" s="230">
        <f>+C39*Megrendelőlap!D40</f>
        <v>0</v>
      </c>
      <c r="N39" s="230">
        <f>+D39*Megrendelőlap!F40</f>
        <v>0</v>
      </c>
      <c r="O39" s="230">
        <f>+E39*Megrendelőlap!H40</f>
        <v>0</v>
      </c>
      <c r="P39" s="230">
        <f>+F39*Megrendelőlap!J40</f>
        <v>0</v>
      </c>
      <c r="Q39" s="230">
        <f>+G39*Megrendelőlap!L40</f>
        <v>0</v>
      </c>
      <c r="R39" s="230">
        <f>+H39*Megrendelőlap!N40</f>
        <v>0</v>
      </c>
      <c r="S39" s="230">
        <f>+I39*Megrendelőlap!P40</f>
        <v>0</v>
      </c>
    </row>
    <row r="40" spans="1:19" ht="12" customHeight="1">
      <c r="A40" s="256" t="s">
        <v>179</v>
      </c>
      <c r="B40" s="240">
        <v>3400</v>
      </c>
      <c r="C40" s="257"/>
      <c r="D40" s="240">
        <v>925</v>
      </c>
      <c r="E40" s="240">
        <v>960</v>
      </c>
      <c r="F40" s="240">
        <v>940</v>
      </c>
      <c r="G40" s="241">
        <v>895</v>
      </c>
      <c r="H40" s="242"/>
      <c r="I40" s="243"/>
      <c r="J40" s="254" t="s">
        <v>179</v>
      </c>
      <c r="L40" s="230">
        <f>+B40*Megrendelőlap!C41</f>
        <v>0</v>
      </c>
      <c r="M40" s="230">
        <f>+C40*Megrendelőlap!D41</f>
        <v>0</v>
      </c>
      <c r="N40" s="230">
        <f>+D40*Megrendelőlap!F41</f>
        <v>0</v>
      </c>
      <c r="O40" s="230">
        <f>+E40*Megrendelőlap!H41</f>
        <v>0</v>
      </c>
      <c r="P40" s="230">
        <f>+F40*Megrendelőlap!J41</f>
        <v>0</v>
      </c>
      <c r="Q40" s="230">
        <f>+G40*Megrendelőlap!L41</f>
        <v>0</v>
      </c>
      <c r="R40" s="230">
        <f>+H40*Megrendelőlap!N41</f>
        <v>0</v>
      </c>
      <c r="S40" s="230">
        <f>+I40*Megrendelőlap!P41</f>
        <v>0</v>
      </c>
    </row>
    <row r="41" spans="1:19" ht="12" customHeight="1">
      <c r="A41" s="255" t="s">
        <v>181</v>
      </c>
      <c r="B41" s="258"/>
      <c r="C41" s="240"/>
      <c r="D41" s="240">
        <v>660</v>
      </c>
      <c r="E41" s="240">
        <v>525</v>
      </c>
      <c r="F41" s="240">
        <v>665</v>
      </c>
      <c r="G41" s="241">
        <v>595</v>
      </c>
      <c r="H41" s="242"/>
      <c r="I41" s="243"/>
      <c r="J41" s="254" t="s">
        <v>181</v>
      </c>
      <c r="L41" s="230"/>
      <c r="M41" s="230">
        <f>+C41*Megrendelőlap!D42</f>
        <v>0</v>
      </c>
      <c r="N41" s="230">
        <f>+D41*Megrendelőlap!F42</f>
        <v>0</v>
      </c>
      <c r="O41" s="230">
        <f>+E41*Megrendelőlap!H42</f>
        <v>0</v>
      </c>
      <c r="P41" s="230">
        <f>+F41*Megrendelőlap!J42</f>
        <v>0</v>
      </c>
      <c r="Q41" s="230">
        <f>+G41*Megrendelőlap!L42</f>
        <v>0</v>
      </c>
      <c r="R41" s="230">
        <f>+H41*Megrendelőlap!N42</f>
        <v>0</v>
      </c>
      <c r="S41" s="230">
        <f>+I41*Megrendelőlap!P42</f>
        <v>0</v>
      </c>
    </row>
    <row r="42" spans="1:19" ht="12" customHeight="1">
      <c r="A42" s="255" t="s">
        <v>183</v>
      </c>
      <c r="B42" s="258"/>
      <c r="C42" s="240"/>
      <c r="D42" s="240">
        <v>1075</v>
      </c>
      <c r="E42" s="240">
        <v>1125</v>
      </c>
      <c r="F42" s="240">
        <v>1045</v>
      </c>
      <c r="G42" s="241">
        <v>1095</v>
      </c>
      <c r="H42" s="242"/>
      <c r="I42" s="243"/>
      <c r="J42" s="254" t="s">
        <v>183</v>
      </c>
      <c r="L42" s="230"/>
      <c r="M42" s="230">
        <f>+C42*Megrendelőlap!D43</f>
        <v>0</v>
      </c>
      <c r="N42" s="230">
        <f>+D42*Megrendelőlap!F43</f>
        <v>0</v>
      </c>
      <c r="O42" s="230">
        <f>+E42*Megrendelőlap!H43</f>
        <v>0</v>
      </c>
      <c r="P42" s="230">
        <f>+F42*Megrendelőlap!J43</f>
        <v>0</v>
      </c>
      <c r="Q42" s="230">
        <f>+G42*Megrendelőlap!L43</f>
        <v>0</v>
      </c>
      <c r="R42" s="230">
        <f>+H42*Megrendelőlap!N43</f>
        <v>0</v>
      </c>
      <c r="S42" s="230">
        <f>+I42*Megrendelőlap!P43</f>
        <v>0</v>
      </c>
    </row>
    <row r="43" spans="1:19" ht="12" customHeight="1">
      <c r="A43" s="255" t="s">
        <v>184</v>
      </c>
      <c r="B43" s="258"/>
      <c r="C43" s="240"/>
      <c r="D43" s="240">
        <v>1265</v>
      </c>
      <c r="E43" s="240">
        <v>1115</v>
      </c>
      <c r="F43" s="240">
        <v>1025</v>
      </c>
      <c r="G43" s="241">
        <v>975</v>
      </c>
      <c r="H43" s="242"/>
      <c r="I43" s="243"/>
      <c r="J43" s="254" t="s">
        <v>184</v>
      </c>
      <c r="L43" s="230"/>
      <c r="M43" s="230">
        <f>+C43*Megrendelőlap!D44</f>
        <v>0</v>
      </c>
      <c r="N43" s="230">
        <f>+D43*Megrendelőlap!F44</f>
        <v>0</v>
      </c>
      <c r="O43" s="230">
        <f>+E43*Megrendelőlap!H44</f>
        <v>0</v>
      </c>
      <c r="P43" s="230">
        <f>+F43*Megrendelőlap!J44</f>
        <v>0</v>
      </c>
      <c r="Q43" s="230">
        <f>+G43*Megrendelőlap!L44</f>
        <v>0</v>
      </c>
      <c r="R43" s="230">
        <f>+H43*Megrendelőlap!N44</f>
        <v>0</v>
      </c>
      <c r="S43" s="230">
        <f>+I43*Megrendelőlap!P44</f>
        <v>0</v>
      </c>
    </row>
    <row r="44" spans="1:19" ht="12" customHeight="1">
      <c r="A44" s="255" t="s">
        <v>185</v>
      </c>
      <c r="B44" s="258"/>
      <c r="C44" s="240"/>
      <c r="D44" s="240">
        <v>1180</v>
      </c>
      <c r="E44" s="240">
        <v>1055</v>
      </c>
      <c r="F44" s="240">
        <v>1085</v>
      </c>
      <c r="G44" s="241">
        <v>1095</v>
      </c>
      <c r="H44" s="242"/>
      <c r="I44" s="243"/>
      <c r="J44" s="254" t="s">
        <v>185</v>
      </c>
      <c r="L44" s="230"/>
      <c r="M44" s="230">
        <f>+C44*Megrendelőlap!D45</f>
        <v>0</v>
      </c>
      <c r="N44" s="230">
        <f>+D44*Megrendelőlap!F45</f>
        <v>0</v>
      </c>
      <c r="O44" s="230">
        <f>+E44*Megrendelőlap!H45</f>
        <v>0</v>
      </c>
      <c r="P44" s="230">
        <f>+F44*Megrendelőlap!J45</f>
        <v>0</v>
      </c>
      <c r="Q44" s="230">
        <f>+G44*Megrendelőlap!L45</f>
        <v>0</v>
      </c>
      <c r="R44" s="230">
        <f>+H44*Megrendelőlap!N45</f>
        <v>0</v>
      </c>
      <c r="S44" s="230">
        <f>+I44*Megrendelőlap!P45</f>
        <v>0</v>
      </c>
    </row>
    <row r="45" spans="1:19" ht="12" customHeight="1">
      <c r="A45" s="255" t="s">
        <v>186</v>
      </c>
      <c r="B45" s="258"/>
      <c r="C45" s="240"/>
      <c r="D45" s="240">
        <v>1075</v>
      </c>
      <c r="E45" s="240">
        <v>1265</v>
      </c>
      <c r="F45" s="240">
        <v>1175</v>
      </c>
      <c r="G45" s="241">
        <v>1145</v>
      </c>
      <c r="H45" s="242"/>
      <c r="I45" s="243"/>
      <c r="J45" s="254" t="s">
        <v>186</v>
      </c>
      <c r="L45" s="230"/>
      <c r="M45" s="230">
        <f>+C45*Megrendelőlap!D46</f>
        <v>0</v>
      </c>
      <c r="N45" s="230">
        <f>+D45*Megrendelőlap!F46</f>
        <v>0</v>
      </c>
      <c r="O45" s="230">
        <f>+E45*Megrendelőlap!H46</f>
        <v>0</v>
      </c>
      <c r="P45" s="230">
        <f>+F45*Megrendelőlap!J46</f>
        <v>0</v>
      </c>
      <c r="Q45" s="230">
        <f>+G45*Megrendelőlap!L46</f>
        <v>0</v>
      </c>
      <c r="R45" s="230">
        <f>+H45*Megrendelőlap!N46</f>
        <v>0</v>
      </c>
      <c r="S45" s="230">
        <f>+I45*Megrendelőlap!P46</f>
        <v>0</v>
      </c>
    </row>
    <row r="46" spans="1:19" ht="12" customHeight="1">
      <c r="A46" s="255" t="s">
        <v>187</v>
      </c>
      <c r="B46" s="258"/>
      <c r="C46" s="240"/>
      <c r="D46" s="240">
        <v>1185</v>
      </c>
      <c r="E46" s="240">
        <v>1225</v>
      </c>
      <c r="F46" s="240">
        <v>1045</v>
      </c>
      <c r="G46" s="241">
        <v>1140</v>
      </c>
      <c r="H46" s="242"/>
      <c r="I46" s="243"/>
      <c r="J46" s="254" t="s">
        <v>187</v>
      </c>
      <c r="L46" s="230"/>
      <c r="M46" s="230">
        <f>+C46*Megrendelőlap!D47</f>
        <v>0</v>
      </c>
      <c r="N46" s="230">
        <f>+D46*Megrendelőlap!F47</f>
        <v>0</v>
      </c>
      <c r="O46" s="230">
        <f>+E46*Megrendelőlap!H47</f>
        <v>0</v>
      </c>
      <c r="P46" s="230">
        <f>+F46*Megrendelőlap!J47</f>
        <v>0</v>
      </c>
      <c r="Q46" s="230">
        <f>+G46*Megrendelőlap!L47</f>
        <v>0</v>
      </c>
      <c r="R46" s="230">
        <f>+H46*Megrendelőlap!N47</f>
        <v>0</v>
      </c>
      <c r="S46" s="230">
        <f>+I46*Megrendelőlap!P47</f>
        <v>0</v>
      </c>
    </row>
    <row r="47" spans="1:26" ht="12" customHeight="1">
      <c r="A47" s="255" t="s">
        <v>188</v>
      </c>
      <c r="B47" s="240">
        <v>5560</v>
      </c>
      <c r="C47" s="240"/>
      <c r="D47" s="240">
        <v>1540</v>
      </c>
      <c r="E47" s="240">
        <v>1645</v>
      </c>
      <c r="F47" s="240">
        <v>1655</v>
      </c>
      <c r="G47" s="241">
        <v>1470</v>
      </c>
      <c r="H47" s="242"/>
      <c r="I47" s="243"/>
      <c r="J47" s="254" t="s">
        <v>188</v>
      </c>
      <c r="L47" s="230">
        <f>+B47*Megrendelőlap!C48</f>
        <v>0</v>
      </c>
      <c r="M47" s="230">
        <f>+C47*Megrendelőlap!D48</f>
        <v>0</v>
      </c>
      <c r="N47" s="230">
        <f>+D47*Megrendelőlap!F48</f>
        <v>0</v>
      </c>
      <c r="O47" s="230">
        <f>+E47*Megrendelőlap!H48</f>
        <v>0</v>
      </c>
      <c r="P47" s="230">
        <f>+F47*Megrendelőlap!J48</f>
        <v>0</v>
      </c>
      <c r="Q47" s="230">
        <f>+G47*Megrendelőlap!L48</f>
        <v>0</v>
      </c>
      <c r="R47" s="230">
        <f>+H47*Megrendelőlap!N48</f>
        <v>0</v>
      </c>
      <c r="S47" s="230">
        <f>+I47*Megrendelőlap!P48</f>
        <v>0</v>
      </c>
      <c r="X47" s="259"/>
      <c r="Y47" s="259"/>
      <c r="Z47" s="259"/>
    </row>
    <row r="48" spans="1:26" ht="12" customHeight="1">
      <c r="A48" s="255" t="s">
        <v>189</v>
      </c>
      <c r="B48" s="258"/>
      <c r="C48" s="240"/>
      <c r="D48" s="240">
        <v>565</v>
      </c>
      <c r="E48" s="240">
        <v>545</v>
      </c>
      <c r="F48" s="240">
        <v>550</v>
      </c>
      <c r="G48" s="241">
        <v>585</v>
      </c>
      <c r="H48" s="242"/>
      <c r="I48" s="243"/>
      <c r="J48" s="254" t="s">
        <v>189</v>
      </c>
      <c r="L48" s="230"/>
      <c r="M48" s="230">
        <f>+C48*Megrendelőlap!D49</f>
        <v>0</v>
      </c>
      <c r="N48" s="230">
        <f>+D48*Megrendelőlap!F49</f>
        <v>0</v>
      </c>
      <c r="O48" s="230">
        <f>+E48*Megrendelőlap!H49</f>
        <v>0</v>
      </c>
      <c r="P48" s="230">
        <f>+F48*Megrendelőlap!J49</f>
        <v>0</v>
      </c>
      <c r="Q48" s="230">
        <f>+G48*Megrendelőlap!L49</f>
        <v>0</v>
      </c>
      <c r="R48" s="230">
        <f>+H48*Megrendelőlap!N49</f>
        <v>0</v>
      </c>
      <c r="S48" s="230">
        <f>+I48*Megrendelőlap!P49</f>
        <v>0</v>
      </c>
      <c r="X48" s="259"/>
      <c r="Y48" s="259"/>
      <c r="Z48" s="259"/>
    </row>
    <row r="49" spans="1:26" ht="12" customHeight="1">
      <c r="A49" s="255" t="s">
        <v>190</v>
      </c>
      <c r="B49" s="259"/>
      <c r="C49" s="240"/>
      <c r="D49" s="240">
        <v>785</v>
      </c>
      <c r="E49" s="240">
        <v>995</v>
      </c>
      <c r="F49" s="240">
        <v>985</v>
      </c>
      <c r="G49" s="241">
        <v>945</v>
      </c>
      <c r="H49" s="242"/>
      <c r="I49" s="243"/>
      <c r="J49" s="254" t="s">
        <v>190</v>
      </c>
      <c r="L49" s="230"/>
      <c r="M49" s="230">
        <f>+C49*Megrendelőlap!D50</f>
        <v>0</v>
      </c>
      <c r="N49" s="230">
        <f>+D49*Megrendelőlap!F50</f>
        <v>0</v>
      </c>
      <c r="O49" s="230">
        <f>+E49*Megrendelőlap!H50</f>
        <v>0</v>
      </c>
      <c r="P49" s="230">
        <f>+F49*Megrendelőlap!J50</f>
        <v>0</v>
      </c>
      <c r="Q49" s="230">
        <f>+G49*Megrendelőlap!L50</f>
        <v>0</v>
      </c>
      <c r="R49" s="230">
        <f>+H49*Megrendelőlap!N50</f>
        <v>0</v>
      </c>
      <c r="S49" s="230">
        <f>+I49*Megrendelőlap!P50</f>
        <v>0</v>
      </c>
      <c r="X49" s="259"/>
      <c r="Y49" s="259"/>
      <c r="Z49" s="259"/>
    </row>
    <row r="50" spans="1:26" ht="12" customHeight="1">
      <c r="A50" s="255" t="s">
        <v>194</v>
      </c>
      <c r="B50" s="259"/>
      <c r="C50" s="240"/>
      <c r="D50" s="240">
        <v>660</v>
      </c>
      <c r="E50" s="240">
        <v>695</v>
      </c>
      <c r="F50" s="240">
        <v>705</v>
      </c>
      <c r="G50" s="241">
        <v>685</v>
      </c>
      <c r="H50" s="242"/>
      <c r="I50" s="243"/>
      <c r="J50" s="254" t="s">
        <v>194</v>
      </c>
      <c r="L50" s="230"/>
      <c r="M50" s="230">
        <f>+C50*Megrendelőlap!D51</f>
        <v>0</v>
      </c>
      <c r="N50" s="230">
        <f>+D50*Megrendelőlap!F51</f>
        <v>0</v>
      </c>
      <c r="O50" s="230">
        <f>+E50*Megrendelőlap!H51</f>
        <v>0</v>
      </c>
      <c r="P50" s="230">
        <f>+F50*Megrendelőlap!J51</f>
        <v>0</v>
      </c>
      <c r="Q50" s="230">
        <f>+G50*Megrendelőlap!L51</f>
        <v>0</v>
      </c>
      <c r="R50" s="230">
        <f>+H50*Megrendelőlap!N51</f>
        <v>0</v>
      </c>
      <c r="S50" s="230">
        <f>+I50*Megrendelőlap!P51</f>
        <v>0</v>
      </c>
      <c r="X50" s="259"/>
      <c r="Y50" s="259"/>
      <c r="Z50" s="259"/>
    </row>
    <row r="51" spans="1:19" ht="12" customHeight="1">
      <c r="A51" s="255" t="s">
        <v>200</v>
      </c>
      <c r="B51" s="259"/>
      <c r="C51" s="240"/>
      <c r="D51" s="240">
        <v>935</v>
      </c>
      <c r="E51" s="240">
        <v>920</v>
      </c>
      <c r="F51" s="240">
        <v>985</v>
      </c>
      <c r="G51" s="241">
        <v>935</v>
      </c>
      <c r="H51" s="242"/>
      <c r="I51" s="243"/>
      <c r="J51" s="254" t="s">
        <v>200</v>
      </c>
      <c r="L51" s="230"/>
      <c r="M51" s="230">
        <f>+C51*Megrendelőlap!D52</f>
        <v>0</v>
      </c>
      <c r="N51" s="230">
        <f>+D51*Megrendelőlap!F52</f>
        <v>0</v>
      </c>
      <c r="O51" s="230">
        <f>+E51*Megrendelőlap!H52</f>
        <v>0</v>
      </c>
      <c r="P51" s="230">
        <f>+F51*Megrendelőlap!J52</f>
        <v>0</v>
      </c>
      <c r="Q51" s="230">
        <f>+G51*Megrendelőlap!L52</f>
        <v>0</v>
      </c>
      <c r="R51" s="230">
        <f>+H51*Megrendelőlap!N52</f>
        <v>0</v>
      </c>
      <c r="S51" s="230">
        <f>+I51*Megrendelőlap!P52</f>
        <v>0</v>
      </c>
    </row>
    <row r="52" spans="1:19" ht="12" customHeight="1">
      <c r="A52" s="255" t="s">
        <v>204</v>
      </c>
      <c r="B52" s="259"/>
      <c r="C52" s="240"/>
      <c r="D52" s="240">
        <v>1015</v>
      </c>
      <c r="E52" s="240">
        <v>980</v>
      </c>
      <c r="F52" s="240">
        <v>1015</v>
      </c>
      <c r="G52" s="241">
        <v>970</v>
      </c>
      <c r="H52" s="242"/>
      <c r="I52" s="243"/>
      <c r="J52" s="254" t="s">
        <v>204</v>
      </c>
      <c r="L52" s="230"/>
      <c r="M52" s="230">
        <f>+C52*Megrendelőlap!D53</f>
        <v>0</v>
      </c>
      <c r="N52" s="230">
        <f>+D52*Megrendelőlap!F53</f>
        <v>0</v>
      </c>
      <c r="O52" s="230">
        <f>+E52*Megrendelőlap!H53</f>
        <v>0</v>
      </c>
      <c r="P52" s="230">
        <f>+F52*Megrendelőlap!J53</f>
        <v>0</v>
      </c>
      <c r="Q52" s="230">
        <f>+G52*Megrendelőlap!L53</f>
        <v>0</v>
      </c>
      <c r="R52" s="230">
        <f>+H52*Megrendelőlap!N53</f>
        <v>0</v>
      </c>
      <c r="S52" s="230">
        <f>+I52*Megrendelőlap!P53</f>
        <v>0</v>
      </c>
    </row>
    <row r="53" spans="1:19" ht="12" customHeight="1">
      <c r="A53" s="255" t="s">
        <v>207</v>
      </c>
      <c r="B53" s="252">
        <v>4600</v>
      </c>
      <c r="C53" s="240"/>
      <c r="D53" s="240">
        <v>1315</v>
      </c>
      <c r="E53" s="240">
        <v>1265</v>
      </c>
      <c r="F53" s="240">
        <v>1120</v>
      </c>
      <c r="G53" s="241">
        <v>1340</v>
      </c>
      <c r="H53" s="242"/>
      <c r="I53" s="243"/>
      <c r="J53" s="254" t="s">
        <v>207</v>
      </c>
      <c r="L53" s="230">
        <f>+B53*Megrendelőlap!C54</f>
        <v>0</v>
      </c>
      <c r="M53" s="230">
        <f>+C53*Megrendelőlap!D54</f>
        <v>0</v>
      </c>
      <c r="N53" s="230">
        <f>+D53*Megrendelőlap!F54</f>
        <v>0</v>
      </c>
      <c r="O53" s="230">
        <f>+E53*Megrendelőlap!H54</f>
        <v>0</v>
      </c>
      <c r="P53" s="230">
        <f>+F53*Megrendelőlap!J54</f>
        <v>0</v>
      </c>
      <c r="Q53" s="230">
        <f>+G53*Megrendelőlap!L54</f>
        <v>0</v>
      </c>
      <c r="R53" s="230">
        <f>+H53*Megrendelőlap!N54</f>
        <v>0</v>
      </c>
      <c r="S53" s="230">
        <f>+I53*Megrendelőlap!P54</f>
        <v>0</v>
      </c>
    </row>
    <row r="54" spans="1:19" ht="12" customHeight="1">
      <c r="A54" s="255" t="s">
        <v>211</v>
      </c>
      <c r="B54" s="259"/>
      <c r="C54" s="240"/>
      <c r="D54" s="240">
        <v>955</v>
      </c>
      <c r="E54" s="240">
        <v>960</v>
      </c>
      <c r="F54" s="240">
        <v>955</v>
      </c>
      <c r="G54" s="241">
        <v>965</v>
      </c>
      <c r="H54" s="242"/>
      <c r="I54" s="243"/>
      <c r="J54" s="254" t="s">
        <v>211</v>
      </c>
      <c r="L54" s="230"/>
      <c r="M54" s="230">
        <f>+C54*Megrendelőlap!D55</f>
        <v>0</v>
      </c>
      <c r="N54" s="230">
        <f>+D54*Megrendelőlap!F55</f>
        <v>0</v>
      </c>
      <c r="O54" s="230">
        <f>+E54*Megrendelőlap!H55</f>
        <v>0</v>
      </c>
      <c r="P54" s="230">
        <f>+F54*Megrendelőlap!J55</f>
        <v>0</v>
      </c>
      <c r="Q54" s="230">
        <f>+G54*Megrendelőlap!L55</f>
        <v>0</v>
      </c>
      <c r="R54" s="230">
        <f>+H54*Megrendelőlap!N55</f>
        <v>0</v>
      </c>
      <c r="S54" s="230">
        <f>+I54*Megrendelőlap!P55</f>
        <v>0</v>
      </c>
    </row>
    <row r="55" spans="1:19" ht="12" customHeight="1">
      <c r="A55" s="255" t="s">
        <v>215</v>
      </c>
      <c r="B55" s="259"/>
      <c r="C55" s="240"/>
      <c r="D55" s="240">
        <v>795</v>
      </c>
      <c r="E55" s="240">
        <v>875</v>
      </c>
      <c r="F55" s="240">
        <v>845</v>
      </c>
      <c r="G55" s="241">
        <v>965</v>
      </c>
      <c r="H55" s="242"/>
      <c r="I55" s="243"/>
      <c r="J55" s="254" t="s">
        <v>215</v>
      </c>
      <c r="L55" s="230"/>
      <c r="M55" s="230">
        <f>+C55*Megrendelőlap!D56</f>
        <v>0</v>
      </c>
      <c r="N55" s="230">
        <f>+D55*Megrendelőlap!F56</f>
        <v>0</v>
      </c>
      <c r="O55" s="230">
        <f>+E55*Megrendelőlap!H56</f>
        <v>0</v>
      </c>
      <c r="P55" s="230">
        <f>+F55*Megrendelőlap!J56</f>
        <v>0</v>
      </c>
      <c r="Q55" s="230">
        <f>+G55*Megrendelőlap!L56</f>
        <v>0</v>
      </c>
      <c r="R55" s="230">
        <f>+H55*Megrendelőlap!N56</f>
        <v>0</v>
      </c>
      <c r="S55" s="230">
        <f>+I55*Megrendelőlap!P56</f>
        <v>0</v>
      </c>
    </row>
    <row r="56" spans="1:19" ht="12" customHeight="1">
      <c r="A56" s="253" t="s">
        <v>220</v>
      </c>
      <c r="B56" s="259"/>
      <c r="C56" s="240"/>
      <c r="D56" s="240">
        <v>755</v>
      </c>
      <c r="E56" s="240">
        <v>985</v>
      </c>
      <c r="F56" s="240">
        <v>920</v>
      </c>
      <c r="G56" s="241">
        <v>1070</v>
      </c>
      <c r="H56" s="242"/>
      <c r="I56" s="243"/>
      <c r="J56" s="254" t="s">
        <v>220</v>
      </c>
      <c r="L56" s="230"/>
      <c r="M56" s="230">
        <f>+C56*Megrendelőlap!D57</f>
        <v>0</v>
      </c>
      <c r="N56" s="230">
        <f>+D56*Megrendelőlap!F57</f>
        <v>0</v>
      </c>
      <c r="O56" s="230">
        <f>+E56*Megrendelőlap!H57</f>
        <v>0</v>
      </c>
      <c r="P56" s="230">
        <f>+F56*Megrendelőlap!J57</f>
        <v>0</v>
      </c>
      <c r="Q56" s="230">
        <f>+G56*Megrendelőlap!L57</f>
        <v>0</v>
      </c>
      <c r="R56" s="230">
        <f>+H56*Megrendelőlap!N57</f>
        <v>0</v>
      </c>
      <c r="S56" s="230">
        <f>+I56*Megrendelőlap!P57</f>
        <v>0</v>
      </c>
    </row>
    <row r="57" spans="1:19" ht="12" customHeight="1">
      <c r="A57" s="253" t="s">
        <v>225</v>
      </c>
      <c r="B57" s="259"/>
      <c r="C57" s="260"/>
      <c r="D57" s="260">
        <v>980</v>
      </c>
      <c r="E57" s="260">
        <v>975</v>
      </c>
      <c r="F57" s="260">
        <v>970</v>
      </c>
      <c r="G57" s="241">
        <v>975</v>
      </c>
      <c r="H57" s="242"/>
      <c r="I57" s="243"/>
      <c r="J57" s="254" t="s">
        <v>225</v>
      </c>
      <c r="L57" s="230"/>
      <c r="M57" s="230">
        <f>+C57*Megrendelőlap!D58</f>
        <v>0</v>
      </c>
      <c r="N57" s="230">
        <f>+D57*Megrendelőlap!F58</f>
        <v>0</v>
      </c>
      <c r="O57" s="230">
        <f>+E57*Megrendelőlap!H58</f>
        <v>0</v>
      </c>
      <c r="P57" s="230">
        <f>+F57*Megrendelőlap!J58</f>
        <v>0</v>
      </c>
      <c r="Q57" s="230">
        <f>+G57*Megrendelőlap!L58</f>
        <v>0</v>
      </c>
      <c r="R57" s="230">
        <f>+H57*Megrendelőlap!N58</f>
        <v>0</v>
      </c>
      <c r="S57" s="230">
        <f>+I57*Megrendelőlap!P58</f>
        <v>0</v>
      </c>
    </row>
    <row r="58" spans="1:19" ht="12" customHeight="1">
      <c r="A58" s="253" t="s">
        <v>231</v>
      </c>
      <c r="B58" s="259"/>
      <c r="C58" s="240"/>
      <c r="D58" s="240">
        <v>380</v>
      </c>
      <c r="E58" s="240">
        <v>405</v>
      </c>
      <c r="F58" s="240">
        <v>355</v>
      </c>
      <c r="G58" s="261">
        <v>365</v>
      </c>
      <c r="H58" s="242"/>
      <c r="I58" s="243"/>
      <c r="J58" s="262" t="s">
        <v>231</v>
      </c>
      <c r="L58" s="230"/>
      <c r="M58" s="230">
        <f>+C58*Megrendelőlap!D59</f>
        <v>0</v>
      </c>
      <c r="N58" s="230">
        <f>+D58*Megrendelőlap!F59</f>
        <v>0</v>
      </c>
      <c r="O58" s="230">
        <f>+E58*Megrendelőlap!H59</f>
        <v>0</v>
      </c>
      <c r="P58" s="230">
        <f>+F58*Megrendelőlap!J59</f>
        <v>0</v>
      </c>
      <c r="Q58" s="230">
        <f>+G58*Megrendelőlap!L59</f>
        <v>0</v>
      </c>
      <c r="R58" s="230">
        <f>+H58*Megrendelőlap!N59</f>
        <v>0</v>
      </c>
      <c r="S58" s="230">
        <f>+I58*Megrendelőlap!P59</f>
        <v>0</v>
      </c>
    </row>
    <row r="59" spans="1:19" ht="12" customHeight="1">
      <c r="A59" s="263" t="s">
        <v>236</v>
      </c>
      <c r="B59" s="264"/>
      <c r="C59" s="265"/>
      <c r="D59" s="265">
        <v>130</v>
      </c>
      <c r="E59" s="266">
        <v>130</v>
      </c>
      <c r="F59" s="266">
        <v>130</v>
      </c>
      <c r="G59" s="265">
        <v>130</v>
      </c>
      <c r="H59" s="242"/>
      <c r="I59" s="243"/>
      <c r="J59" s="262" t="s">
        <v>236</v>
      </c>
      <c r="L59" s="230"/>
      <c r="M59" s="230">
        <f>+C59*Megrendelőlap!D60</f>
        <v>0</v>
      </c>
      <c r="N59" s="230">
        <f>+D59*Megrendelőlap!F60</f>
        <v>0</v>
      </c>
      <c r="O59" s="230">
        <f>+E59*Megrendelőlap!H60</f>
        <v>0</v>
      </c>
      <c r="P59" s="230">
        <f>+F59*Megrendelőlap!J60</f>
        <v>0</v>
      </c>
      <c r="Q59" s="230">
        <f>+G59*Megrendelőlap!L60</f>
        <v>0</v>
      </c>
      <c r="R59" s="230">
        <f>+H59*Megrendelőlap!N60</f>
        <v>0</v>
      </c>
      <c r="S59" s="230">
        <f>+I59*Megrendelőlap!P60</f>
        <v>0</v>
      </c>
    </row>
    <row r="60" spans="1:19" ht="12.75">
      <c r="A60" s="263" t="s">
        <v>240</v>
      </c>
      <c r="B60" s="265">
        <f>SUM(C60:I60)</f>
        <v>9540</v>
      </c>
      <c r="C60" s="265"/>
      <c r="D60" s="266">
        <v>1590</v>
      </c>
      <c r="E60" s="266">
        <v>1590</v>
      </c>
      <c r="F60" s="266">
        <v>1590</v>
      </c>
      <c r="G60" s="266">
        <v>1590</v>
      </c>
      <c r="H60" s="266">
        <v>1590</v>
      </c>
      <c r="I60" s="267">
        <v>1590</v>
      </c>
      <c r="J60" s="268" t="s">
        <v>240</v>
      </c>
      <c r="L60" s="230">
        <f>+B60*Megrendelőlap!C62</f>
        <v>0</v>
      </c>
      <c r="M60" s="230">
        <f>+C60*Megrendelőlap!D61</f>
        <v>0</v>
      </c>
      <c r="N60" s="230">
        <f>+D60*Megrendelőlap!F61</f>
        <v>0</v>
      </c>
      <c r="O60" s="230">
        <f>+E60*Megrendelőlap!H61</f>
        <v>0</v>
      </c>
      <c r="P60" s="230">
        <f>+F60*Megrendelőlap!J61</f>
        <v>0</v>
      </c>
      <c r="Q60" s="230">
        <f>+G60*Megrendelőlap!L61</f>
        <v>0</v>
      </c>
      <c r="R60" s="230">
        <f>+H60*Megrendelőlap!N61</f>
        <v>0</v>
      </c>
      <c r="S60" s="230">
        <f>+I60*Megrendelőlap!P61</f>
        <v>0</v>
      </c>
    </row>
    <row r="61" spans="1:19" ht="12.75">
      <c r="A61" s="263" t="s">
        <v>267</v>
      </c>
      <c r="B61" s="269"/>
      <c r="C61" s="270"/>
      <c r="D61" s="271">
        <v>445</v>
      </c>
      <c r="E61" s="271">
        <v>460</v>
      </c>
      <c r="F61" s="271">
        <v>545</v>
      </c>
      <c r="G61" s="271">
        <v>425</v>
      </c>
      <c r="H61" s="272"/>
      <c r="I61" s="272"/>
      <c r="J61" s="268" t="s">
        <v>267</v>
      </c>
      <c r="L61" s="230"/>
      <c r="M61" s="230">
        <f>+C61*Megrendelőlap!D62</f>
        <v>0</v>
      </c>
      <c r="N61" s="230">
        <f>+D61*Megrendelőlap!F62</f>
        <v>0</v>
      </c>
      <c r="O61" s="230">
        <f>+E61*Megrendelőlap!H62</f>
        <v>0</v>
      </c>
      <c r="P61" s="230">
        <f>+F61*Megrendelőlap!J62</f>
        <v>0</v>
      </c>
      <c r="Q61" s="230">
        <f>+G61*Megrendelőlap!L62</f>
        <v>0</v>
      </c>
      <c r="R61" s="230">
        <f>+H61*Megrendelőlap!N62</f>
        <v>0</v>
      </c>
      <c r="S61" s="230">
        <f>+I61*Megrendelőlap!P62</f>
        <v>0</v>
      </c>
    </row>
    <row r="62" spans="1:19" ht="12.75">
      <c r="A62" s="263" t="s">
        <v>269</v>
      </c>
      <c r="B62" s="269"/>
      <c r="C62" s="270"/>
      <c r="D62" s="271">
        <v>845</v>
      </c>
      <c r="E62" s="271">
        <v>975</v>
      </c>
      <c r="F62" s="271">
        <v>705</v>
      </c>
      <c r="G62" s="271">
        <v>855</v>
      </c>
      <c r="H62" s="272"/>
      <c r="I62" s="272"/>
      <c r="J62" s="268" t="s">
        <v>269</v>
      </c>
      <c r="L62" s="230"/>
      <c r="M62" s="230">
        <f>+C62*Megrendelőlap!D63</f>
        <v>0</v>
      </c>
      <c r="N62" s="230">
        <f>+D62*Megrendelőlap!F63</f>
        <v>0</v>
      </c>
      <c r="O62" s="230">
        <f>+E62*Megrendelőlap!H63</f>
        <v>0</v>
      </c>
      <c r="P62" s="230">
        <f>+F62*Megrendelőlap!J63</f>
        <v>0</v>
      </c>
      <c r="Q62" s="230">
        <f>+G62*Megrendelőlap!L63</f>
        <v>0</v>
      </c>
      <c r="R62" s="230">
        <f>+H62*Megrendelőlap!N63</f>
        <v>0</v>
      </c>
      <c r="S62" s="230">
        <f>+I62*Megrendelőlap!P63</f>
        <v>0</v>
      </c>
    </row>
    <row r="63" spans="1:19" ht="12.75">
      <c r="A63" s="263" t="s">
        <v>270</v>
      </c>
      <c r="B63" s="269"/>
      <c r="C63" s="270"/>
      <c r="D63" s="271">
        <v>945</v>
      </c>
      <c r="E63" s="271">
        <v>845</v>
      </c>
      <c r="F63" s="271">
        <v>760</v>
      </c>
      <c r="G63" s="271">
        <v>930</v>
      </c>
      <c r="H63" s="272"/>
      <c r="I63" s="272"/>
      <c r="J63" s="268" t="s">
        <v>270</v>
      </c>
      <c r="L63" s="230"/>
      <c r="M63" s="230">
        <f>+C63*Megrendelőlap!D64</f>
        <v>0</v>
      </c>
      <c r="N63" s="230">
        <f>+D63*Megrendelőlap!F64</f>
        <v>0</v>
      </c>
      <c r="O63" s="230">
        <f>+E63*Megrendelőlap!H64</f>
        <v>0</v>
      </c>
      <c r="P63" s="230">
        <f>+F63*Megrendelőlap!J64</f>
        <v>0</v>
      </c>
      <c r="Q63" s="230">
        <f>+G63*Megrendelőlap!L64</f>
        <v>0</v>
      </c>
      <c r="R63" s="230">
        <f>+H63*Megrendelőlap!N64</f>
        <v>0</v>
      </c>
      <c r="S63" s="230">
        <f>+I63*Megrendelőlap!P64</f>
        <v>0</v>
      </c>
    </row>
    <row r="64" spans="1:19" ht="12.75">
      <c r="A64" s="263" t="s">
        <v>271</v>
      </c>
      <c r="B64" s="269"/>
      <c r="C64" s="270"/>
      <c r="D64" s="271">
        <v>845</v>
      </c>
      <c r="E64" s="271">
        <v>760</v>
      </c>
      <c r="F64" s="271">
        <v>755</v>
      </c>
      <c r="G64" s="271">
        <v>1030</v>
      </c>
      <c r="H64" s="272"/>
      <c r="I64" s="272"/>
      <c r="J64" s="268" t="s">
        <v>271</v>
      </c>
      <c r="L64" s="230"/>
      <c r="M64" s="230">
        <f>+C64*Megrendelőlap!D65</f>
        <v>0</v>
      </c>
      <c r="N64" s="230">
        <f>+D64*Megrendelőlap!F65</f>
        <v>0</v>
      </c>
      <c r="O64" s="230">
        <f>+E64*Megrendelőlap!H65</f>
        <v>0</v>
      </c>
      <c r="P64" s="230">
        <f>+F64*Megrendelőlap!J65</f>
        <v>0</v>
      </c>
      <c r="Q64" s="230">
        <f>+G64*Megrendelőlap!L65</f>
        <v>0</v>
      </c>
      <c r="R64" s="230">
        <f>+H64*Megrendelőlap!N65</f>
        <v>0</v>
      </c>
      <c r="S64" s="230">
        <f>+I64*Megrendelőlap!P65</f>
        <v>0</v>
      </c>
    </row>
    <row r="65" spans="1:19" ht="12.75">
      <c r="A65" s="263" t="s">
        <v>350</v>
      </c>
      <c r="B65" s="269"/>
      <c r="C65" s="270"/>
      <c r="D65" s="271">
        <v>760</v>
      </c>
      <c r="E65" s="271">
        <v>915</v>
      </c>
      <c r="F65" s="271">
        <v>745</v>
      </c>
      <c r="G65" s="271">
        <v>855</v>
      </c>
      <c r="H65" s="272"/>
      <c r="I65" s="272"/>
      <c r="J65" s="268" t="s">
        <v>350</v>
      </c>
      <c r="L65" s="230"/>
      <c r="M65" s="230">
        <f>+C65*Megrendelőlap!D66</f>
        <v>0</v>
      </c>
      <c r="N65" s="230">
        <f>+D65*Megrendelőlap!F66</f>
        <v>0</v>
      </c>
      <c r="O65" s="230">
        <f>+E65*Megrendelőlap!H66</f>
        <v>0</v>
      </c>
      <c r="P65" s="230">
        <f>+F65*Megrendelőlap!J66</f>
        <v>0</v>
      </c>
      <c r="Q65" s="230">
        <f>+G65*Megrendelőlap!L66</f>
        <v>0</v>
      </c>
      <c r="R65" s="230">
        <f>+H65*Megrendelőlap!N66</f>
        <v>0</v>
      </c>
      <c r="S65" s="230">
        <f>+I65*Megrendelőlap!P66</f>
        <v>0</v>
      </c>
    </row>
    <row r="66" spans="1:19" ht="12.75">
      <c r="A66" s="263" t="s">
        <v>351</v>
      </c>
      <c r="B66" s="269"/>
      <c r="C66" s="270"/>
      <c r="D66" s="273">
        <v>905</v>
      </c>
      <c r="E66" s="273">
        <v>1090</v>
      </c>
      <c r="F66" s="273">
        <v>790</v>
      </c>
      <c r="G66" s="273">
        <v>845</v>
      </c>
      <c r="H66" s="272"/>
      <c r="I66" s="272"/>
      <c r="J66" s="268" t="s">
        <v>351</v>
      </c>
      <c r="L66" s="230"/>
      <c r="M66" s="230">
        <f>+C66*Megrendelőlap!D67</f>
        <v>0</v>
      </c>
      <c r="N66" s="230">
        <f>+D66*Megrendelőlap!F67</f>
        <v>0</v>
      </c>
      <c r="O66" s="230">
        <f>+E66*Megrendelőlap!H67</f>
        <v>0</v>
      </c>
      <c r="P66" s="230">
        <f>+F66*Megrendelőlap!J67</f>
        <v>0</v>
      </c>
      <c r="Q66" s="230">
        <f>+G66*Megrendelőlap!L67</f>
        <v>0</v>
      </c>
      <c r="R66" s="230">
        <f>+H66*Megrendelőlap!N67</f>
        <v>0</v>
      </c>
      <c r="S66" s="230">
        <f>+I66*Megrendelőlap!P67</f>
        <v>0</v>
      </c>
    </row>
    <row r="67" spans="1:19" ht="12.75">
      <c r="A67" s="274" t="s">
        <v>274</v>
      </c>
      <c r="B67" s="275"/>
      <c r="C67" s="233"/>
      <c r="D67" s="276">
        <v>205</v>
      </c>
      <c r="E67" s="233">
        <v>205</v>
      </c>
      <c r="F67" s="233">
        <v>205</v>
      </c>
      <c r="G67" s="276">
        <v>205</v>
      </c>
      <c r="H67" s="242"/>
      <c r="I67" s="277"/>
      <c r="J67" s="268" t="s">
        <v>274</v>
      </c>
      <c r="M67" s="230">
        <f>+C67*Megrendelőlap!D68</f>
        <v>0</v>
      </c>
      <c r="N67" s="230">
        <f>+D67*Megrendelőlap!F68</f>
        <v>0</v>
      </c>
      <c r="O67" s="230">
        <f>+E67*Megrendelőlap!H68</f>
        <v>0</v>
      </c>
      <c r="P67" s="230">
        <f>+F67*Megrendelőlap!J68</f>
        <v>0</v>
      </c>
      <c r="Q67" s="230">
        <f>+G67*Megrendelőlap!L68</f>
        <v>0</v>
      </c>
      <c r="R67" s="230">
        <f>+H67*Megrendelőlap!N68</f>
        <v>0</v>
      </c>
      <c r="S67" s="230">
        <f>+I67*Megrendelőlap!P68</f>
        <v>0</v>
      </c>
    </row>
    <row r="68" spans="1:19" ht="12.75">
      <c r="A68" s="263" t="s">
        <v>276</v>
      </c>
      <c r="B68" s="275"/>
      <c r="C68" s="240"/>
      <c r="D68" s="240">
        <v>205</v>
      </c>
      <c r="E68" s="240">
        <v>205</v>
      </c>
      <c r="F68" s="240">
        <v>205</v>
      </c>
      <c r="G68" s="240">
        <v>205</v>
      </c>
      <c r="H68" s="242"/>
      <c r="I68" s="277"/>
      <c r="J68" s="268" t="s">
        <v>276</v>
      </c>
      <c r="K68" s="278">
        <f>SUM(L2:S73)</f>
        <v>0</v>
      </c>
      <c r="M68" s="230">
        <f>+C68*Megrendelőlap!D69</f>
        <v>0</v>
      </c>
      <c r="N68" s="230">
        <f>+D68*Megrendelőlap!F69</f>
        <v>0</v>
      </c>
      <c r="O68" s="230">
        <f>+E68*Megrendelőlap!H69</f>
        <v>0</v>
      </c>
      <c r="P68" s="230">
        <f>+F68*Megrendelőlap!J69</f>
        <v>0</v>
      </c>
      <c r="Q68" s="230">
        <f>+G68*Megrendelőlap!L69</f>
        <v>0</v>
      </c>
      <c r="R68" s="230">
        <f>+H68*Megrendelőlap!N69</f>
        <v>0</v>
      </c>
      <c r="S68" s="230">
        <f>+I68*Megrendelőlap!P69</f>
        <v>0</v>
      </c>
    </row>
    <row r="69" spans="1:19" ht="12.75">
      <c r="A69" s="263" t="s">
        <v>278</v>
      </c>
      <c r="B69" s="275"/>
      <c r="C69" s="240"/>
      <c r="D69" s="240">
        <v>205</v>
      </c>
      <c r="E69" s="240">
        <v>205</v>
      </c>
      <c r="F69" s="240">
        <v>205</v>
      </c>
      <c r="G69" s="240">
        <v>205</v>
      </c>
      <c r="H69" s="242"/>
      <c r="I69" s="277"/>
      <c r="J69" s="268" t="s">
        <v>278</v>
      </c>
      <c r="M69" s="230">
        <f>+C69*Megrendelőlap!D70</f>
        <v>0</v>
      </c>
      <c r="N69" s="230">
        <f>+D69*Megrendelőlap!F70</f>
        <v>0</v>
      </c>
      <c r="O69" s="230">
        <f>+E69*Megrendelőlap!H70</f>
        <v>0</v>
      </c>
      <c r="P69" s="230">
        <f>+F69*Megrendelőlap!J70</f>
        <v>0</v>
      </c>
      <c r="Q69" s="230">
        <f>+G69*Megrendelőlap!L70</f>
        <v>0</v>
      </c>
      <c r="R69" s="230">
        <f>+H69*Megrendelőlap!N70</f>
        <v>0</v>
      </c>
      <c r="S69" s="230">
        <f>+I69*Megrendelőlap!P70</f>
        <v>0</v>
      </c>
    </row>
    <row r="70" spans="1:19" ht="12.75">
      <c r="A70" s="263" t="s">
        <v>280</v>
      </c>
      <c r="B70" s="275"/>
      <c r="C70" s="240"/>
      <c r="D70" s="240">
        <v>205</v>
      </c>
      <c r="E70" s="240">
        <v>205</v>
      </c>
      <c r="F70" s="240">
        <v>205</v>
      </c>
      <c r="G70" s="240">
        <v>205</v>
      </c>
      <c r="H70" s="242"/>
      <c r="I70" s="277"/>
      <c r="J70" s="268" t="s">
        <v>280</v>
      </c>
      <c r="M70" s="230">
        <f>+C70*Megrendelőlap!D71</f>
        <v>0</v>
      </c>
      <c r="N70" s="230">
        <f>+D70*Megrendelőlap!F71</f>
        <v>0</v>
      </c>
      <c r="O70" s="230">
        <f>+E70*Megrendelőlap!H71</f>
        <v>0</v>
      </c>
      <c r="P70" s="230">
        <f>+F70*Megrendelőlap!J71</f>
        <v>0</v>
      </c>
      <c r="Q70" s="230">
        <f>+G70*Megrendelőlap!L71</f>
        <v>0</v>
      </c>
      <c r="R70" s="230">
        <f>+H70*Megrendelőlap!N71</f>
        <v>0</v>
      </c>
      <c r="S70" s="230">
        <f>+I70*Megrendelőlap!P71</f>
        <v>0</v>
      </c>
    </row>
    <row r="71" spans="1:19" ht="12.75">
      <c r="A71" s="263" t="s">
        <v>282</v>
      </c>
      <c r="B71" s="275"/>
      <c r="C71" s="240"/>
      <c r="D71" s="240">
        <v>235</v>
      </c>
      <c r="E71" s="240">
        <v>235</v>
      </c>
      <c r="F71" s="240">
        <v>235</v>
      </c>
      <c r="G71" s="240">
        <v>235</v>
      </c>
      <c r="H71" s="242"/>
      <c r="I71" s="277"/>
      <c r="J71" s="268" t="s">
        <v>282</v>
      </c>
      <c r="M71" s="230">
        <f>+C71*Megrendelőlap!D72</f>
        <v>0</v>
      </c>
      <c r="N71" s="230">
        <f>+D71*Megrendelőlap!F72</f>
        <v>0</v>
      </c>
      <c r="O71" s="230">
        <f>+E71*Megrendelőlap!H72</f>
        <v>0</v>
      </c>
      <c r="P71" s="230">
        <f>+F71*Megrendelőlap!J72</f>
        <v>0</v>
      </c>
      <c r="Q71" s="230">
        <f>+G71*Megrendelőlap!L72</f>
        <v>0</v>
      </c>
      <c r="R71" s="230">
        <f>+H71*Megrendelőlap!N72</f>
        <v>0</v>
      </c>
      <c r="S71" s="230">
        <f>+I71*Megrendelőlap!P72</f>
        <v>0</v>
      </c>
    </row>
    <row r="72" spans="1:19" ht="12.75">
      <c r="A72" s="263" t="s">
        <v>284</v>
      </c>
      <c r="B72" s="275"/>
      <c r="C72" s="240"/>
      <c r="D72" s="240">
        <v>255</v>
      </c>
      <c r="E72" s="240">
        <v>255</v>
      </c>
      <c r="F72" s="240">
        <v>255</v>
      </c>
      <c r="G72" s="240">
        <v>255</v>
      </c>
      <c r="H72" s="242"/>
      <c r="I72" s="277"/>
      <c r="J72" s="268" t="s">
        <v>284</v>
      </c>
      <c r="M72" s="230">
        <f>+C72*Megrendelőlap!D73</f>
        <v>0</v>
      </c>
      <c r="N72" s="230">
        <f>+D72*Megrendelőlap!F73</f>
        <v>0</v>
      </c>
      <c r="O72" s="230">
        <f>+E72*Megrendelőlap!H73</f>
        <v>0</v>
      </c>
      <c r="P72" s="230">
        <f>+F72*Megrendelőlap!J73</f>
        <v>0</v>
      </c>
      <c r="Q72" s="230">
        <f>+G72*Megrendelőlap!L73</f>
        <v>0</v>
      </c>
      <c r="R72" s="230">
        <f>+H72*Megrendelőlap!N73</f>
        <v>0</v>
      </c>
      <c r="S72" s="230">
        <f>+I72*Megrendelőlap!P73</f>
        <v>0</v>
      </c>
    </row>
    <row r="73" spans="1:19" ht="12.75">
      <c r="A73" s="263" t="s">
        <v>286</v>
      </c>
      <c r="B73" s="279"/>
      <c r="C73" s="240"/>
      <c r="D73" s="240">
        <v>255</v>
      </c>
      <c r="E73" s="240">
        <v>255</v>
      </c>
      <c r="F73" s="240">
        <v>255</v>
      </c>
      <c r="G73" s="240">
        <v>255</v>
      </c>
      <c r="H73" s="280"/>
      <c r="I73" s="281"/>
      <c r="J73" s="282" t="s">
        <v>286</v>
      </c>
      <c r="M73" s="230">
        <f>+C73*Megrendelőlap!D74</f>
        <v>0</v>
      </c>
      <c r="N73" s="230">
        <f>+D73*Megrendelőlap!F74</f>
        <v>0</v>
      </c>
      <c r="O73" s="230">
        <f>+E73*Megrendelőlap!H74</f>
        <v>0</v>
      </c>
      <c r="P73" s="230">
        <f>+F73*Megrendelőlap!J74</f>
        <v>0</v>
      </c>
      <c r="Q73" s="230">
        <f>+G73*Megrendelőlap!L74</f>
        <v>0</v>
      </c>
      <c r="R73" s="230">
        <f>+H73*Megrendelőlap!N74</f>
        <v>0</v>
      </c>
      <c r="S73" s="230">
        <f>+I73*Megrendelőlap!P74</f>
        <v>0</v>
      </c>
    </row>
  </sheetData>
  <sheetProtection selectLockedCells="1" selectUnlockedCells="1"/>
  <mergeCells count="2">
    <mergeCell ref="A1:B1"/>
    <mergeCell ref="B33:B38"/>
  </mergeCells>
  <printOptions/>
  <pageMargins left="1.5798611111111112" right="0.75" top="1" bottom="1" header="0.5118055555555555" footer="0.5118055555555555"/>
  <pageSetup horizontalDpi="300" verticalDpi="3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asus01</cp:lastModifiedBy>
  <dcterms:modified xsi:type="dcterms:W3CDTF">2018-05-08T05:44:26Z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