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85" windowWidth="24240" windowHeight="5190" tabRatio="729" activeTab="2"/>
  </bookViews>
  <sheets>
    <sheet name="Étlap" sheetId="1" r:id="rId1"/>
    <sheet name="Megrendelőlap" sheetId="2" r:id="rId2"/>
    <sheet name="Árak" sheetId="3" r:id="rId3"/>
  </sheets>
  <definedNames>
    <definedName name="_xlnm.Print_Titles" localSheetId="0">'Étlap'!$1:$2</definedName>
    <definedName name="_xlnm.Print_Area" localSheetId="2">'Árak'!$A$1:$I$61</definedName>
    <definedName name="_xlnm.Print_Area" localSheetId="0">'Étlap'!$A$1:$L$75</definedName>
    <definedName name="_xlnm.Print_Area" localSheetId="1">'Megrendelőlap'!$A$1:$N$74</definedName>
  </definedNames>
  <calcPr fullCalcOnLoad="1"/>
</workbook>
</file>

<file path=xl/sharedStrings.xml><?xml version="1.0" encoding="utf-8"?>
<sst xmlns="http://schemas.openxmlformats.org/spreadsheetml/2006/main" count="1277" uniqueCount="562">
  <si>
    <t>RE1</t>
  </si>
  <si>
    <t>Reggeli</t>
  </si>
  <si>
    <t>Fahéjas csiga</t>
  </si>
  <si>
    <t>RE2</t>
  </si>
  <si>
    <t>A1</t>
  </si>
  <si>
    <t>Levesek</t>
  </si>
  <si>
    <t>A2</t>
  </si>
  <si>
    <t>A3</t>
  </si>
  <si>
    <t>B</t>
  </si>
  <si>
    <t>Húsos levesek</t>
  </si>
  <si>
    <t>C</t>
  </si>
  <si>
    <t>Kedvencek</t>
  </si>
  <si>
    <t>D</t>
  </si>
  <si>
    <t>Hidegkonyhai készitmények</t>
  </si>
  <si>
    <t>E</t>
  </si>
  <si>
    <t>Főzelékek és könnyű zöldségételek</t>
  </si>
  <si>
    <t>F</t>
  </si>
  <si>
    <t>Főzelékek</t>
  </si>
  <si>
    <t>Kelkáposzta-főzelék</t>
  </si>
  <si>
    <t>1. Vagdalt</t>
  </si>
  <si>
    <t>2. Kis bécsi szelet</t>
  </si>
  <si>
    <t>G</t>
  </si>
  <si>
    <t>Tészták</t>
  </si>
  <si>
    <t>H1</t>
  </si>
  <si>
    <t>Húsos tészták</t>
  </si>
  <si>
    <t>H2</t>
  </si>
  <si>
    <t>Olasz tészták
(erdeti olasz tésztából, olasz recept alapján)</t>
  </si>
  <si>
    <t>I</t>
  </si>
  <si>
    <t>Főétel</t>
  </si>
  <si>
    <t>J</t>
  </si>
  <si>
    <t>K</t>
  </si>
  <si>
    <t>1. Jázmin rizs</t>
  </si>
  <si>
    <t>L</t>
  </si>
  <si>
    <t>M</t>
  </si>
  <si>
    <t>1. Petrezselymes burgonya</t>
  </si>
  <si>
    <t>2. Vegyes köret</t>
  </si>
  <si>
    <t>N</t>
  </si>
  <si>
    <t>O</t>
  </si>
  <si>
    <t>Ínyencségek 
Laci bácsitól</t>
  </si>
  <si>
    <t>O3</t>
  </si>
  <si>
    <t>Prémium ételek</t>
  </si>
  <si>
    <t>PN</t>
  </si>
  <si>
    <t>P</t>
  </si>
  <si>
    <t>info@teletal.hu</t>
  </si>
  <si>
    <t>Q</t>
  </si>
  <si>
    <t>R</t>
  </si>
  <si>
    <t>S</t>
  </si>
  <si>
    <t>Desszert</t>
  </si>
  <si>
    <t>T</t>
  </si>
  <si>
    <t>Sütemények</t>
  </si>
  <si>
    <t>U</t>
  </si>
  <si>
    <t>V</t>
  </si>
  <si>
    <t>Savanyúság</t>
  </si>
  <si>
    <t>Tejfölös uborkasaláta</t>
  </si>
  <si>
    <t>W</t>
  </si>
  <si>
    <t>X</t>
  </si>
  <si>
    <t>Kenyér</t>
  </si>
  <si>
    <t>Kenyércipó</t>
  </si>
  <si>
    <t>P1</t>
  </si>
  <si>
    <t>Leves</t>
  </si>
  <si>
    <t>P2</t>
  </si>
  <si>
    <t>P3</t>
  </si>
  <si>
    <t>P4</t>
  </si>
  <si>
    <t>P5</t>
  </si>
  <si>
    <t>Z1</t>
  </si>
  <si>
    <t>Fitness és alakbarát</t>
  </si>
  <si>
    <t>Z2</t>
  </si>
  <si>
    <t>Friss saláták</t>
  </si>
  <si>
    <t>www.teletal.hu</t>
  </si>
  <si>
    <t>Z3</t>
  </si>
  <si>
    <t>Testsúly-csökkentő</t>
  </si>
  <si>
    <t>Z4</t>
  </si>
  <si>
    <t>Balázsfitness</t>
  </si>
  <si>
    <t>Z5</t>
  </si>
  <si>
    <t>Z6</t>
  </si>
  <si>
    <t>Cukorbetegek részére</t>
  </si>
  <si>
    <t>Z7</t>
  </si>
  <si>
    <t>Vegetáriánus</t>
  </si>
  <si>
    <t>Z8</t>
  </si>
  <si>
    <t>Kismama ételek</t>
  </si>
  <si>
    <t>Z9</t>
  </si>
  <si>
    <t>Tiszta Szívvel</t>
  </si>
  <si>
    <t>Z10</t>
  </si>
  <si>
    <t>Dia desszert</t>
  </si>
  <si>
    <t>Z11</t>
  </si>
  <si>
    <t>Ebéd</t>
  </si>
  <si>
    <t>Uzsonna</t>
  </si>
  <si>
    <t>Vacsora</t>
  </si>
  <si>
    <t>Megrendelőlap</t>
  </si>
  <si>
    <t>Hétfő</t>
  </si>
  <si>
    <t>Kedd</t>
  </si>
  <si>
    <t>Szerda</t>
  </si>
  <si>
    <t>Csütörtök</t>
  </si>
  <si>
    <t>Péntek</t>
  </si>
  <si>
    <t>Szombat</t>
  </si>
  <si>
    <t>Vasárnap</t>
  </si>
  <si>
    <t>E1</t>
  </si>
  <si>
    <t>E2</t>
  </si>
  <si>
    <t>F1</t>
  </si>
  <si>
    <t>F2</t>
  </si>
  <si>
    <t>Olasz tészták</t>
  </si>
  <si>
    <t>K1</t>
  </si>
  <si>
    <t>K2</t>
  </si>
  <si>
    <t>L1</t>
  </si>
  <si>
    <t>L2</t>
  </si>
  <si>
    <t>M1</t>
  </si>
  <si>
    <t>M2</t>
  </si>
  <si>
    <t>O1</t>
  </si>
  <si>
    <t>Ínyencségek Laci bácsitól</t>
  </si>
  <si>
    <t>O2</t>
  </si>
  <si>
    <t>Pn</t>
  </si>
  <si>
    <t>Dia Desszert</t>
  </si>
  <si>
    <t>Név:</t>
  </si>
  <si>
    <t>Szállítási cím:</t>
  </si>
  <si>
    <t>Számlázási cím:</t>
  </si>
  <si>
    <t>Telefon:</t>
  </si>
  <si>
    <t>Mobiltelefon:</t>
  </si>
  <si>
    <t>Összeg:</t>
  </si>
  <si>
    <t>Leveles, sajtos pogácsa</t>
  </si>
  <si>
    <t>Baconos-sajtkrémes croissant</t>
  </si>
  <si>
    <t>Spenótfőzelék</t>
  </si>
  <si>
    <t>Zöldbabfőzelék</t>
  </si>
  <si>
    <t>Magyaros zöldborsófőzelék</t>
  </si>
  <si>
    <t>Uborkasaláta</t>
  </si>
  <si>
    <t>Office menü</t>
  </si>
  <si>
    <t>Extra menü</t>
  </si>
  <si>
    <t xml:space="preserve">Menü </t>
  </si>
  <si>
    <t>Menü</t>
  </si>
  <si>
    <t>Sajtos rúd</t>
  </si>
  <si>
    <t>Tepertős pogácsa</t>
  </si>
  <si>
    <t>Meggyes párna</t>
  </si>
  <si>
    <t>Mogyorókrémes croissant</t>
  </si>
  <si>
    <t>Túrós batyu</t>
  </si>
  <si>
    <t>Vilmoskörtés almaleves *</t>
  </si>
  <si>
    <t xml:space="preserve">Göcseji burgonyagombóc leves (zöldségleves burgonyagombóccal) * </t>
  </si>
  <si>
    <t>Tejszínes körteleves *</t>
  </si>
  <si>
    <t>Legényfogó leves (zöldséges, gombás, kapros sertésragu leves, tejföllel)</t>
  </si>
  <si>
    <t>Pulykapörkölt, kagylótészta</t>
  </si>
  <si>
    <t>Klasszikus brassói aprópecsenye</t>
  </si>
  <si>
    <t>Töltött káposzta</t>
  </si>
  <si>
    <t>1. Házi bélszínroló</t>
  </si>
  <si>
    <t>2. Csirkepörkölt</t>
  </si>
  <si>
    <t>Babfőzelék</t>
  </si>
  <si>
    <t>2. Lacipecsenye</t>
  </si>
  <si>
    <t>Lekváros derelye *</t>
  </si>
  <si>
    <t>Spagetti vadas szósszal, reszelt sajt *</t>
  </si>
  <si>
    <t>Vegyes palacsinta tál (túrós és lekváros palacsinta), vaníliasodóval *</t>
  </si>
  <si>
    <t>Húsos, rakott spagetti, reszelt sajt</t>
  </si>
  <si>
    <t>Húsos lasagne reszelt sajttal</t>
  </si>
  <si>
    <t>Túrós tészta szalonnapörccel</t>
  </si>
  <si>
    <t>Penne ai Quattro Formaggi di Pollo (olasz penne tészta csirkemellel, tejszínes négysajtmártással)</t>
  </si>
  <si>
    <t>Spaghetti alla Bolognese, parmezán sajt</t>
  </si>
  <si>
    <t>Kecskesajtos, csirkemelles, laskagombás tagliatelle</t>
  </si>
  <si>
    <t>Csirkehúsos, baconos, tojásos rakott burgonya, házi tejföllel</t>
  </si>
  <si>
    <t>Kolozsvári rakott káposzta</t>
  </si>
  <si>
    <t>Mézes, csípős csirkemell kockák</t>
  </si>
  <si>
    <t>Marhapörkölt</t>
  </si>
  <si>
    <t>Sült csirkecomb</t>
  </si>
  <si>
    <t>Kemencés csirkemell csíkok (baconos)</t>
  </si>
  <si>
    <t>2. Kínai sült tészta</t>
  </si>
  <si>
    <t>1. Galuska</t>
  </si>
  <si>
    <t>1.Burgonyapüré</t>
  </si>
  <si>
    <t>Rántott mozzarella</t>
  </si>
  <si>
    <t>Rántott csirkemell</t>
  </si>
  <si>
    <t xml:space="preserve">Karneváli rántott borda (burgonyás rántott sertéskaraj, snidlinges mozzarella sajttal, fokhagymás tejföllel) </t>
  </si>
  <si>
    <t>1. Párolt rizs, tartármártás *</t>
  </si>
  <si>
    <t>2. Párolt rizs, áfonyaszósz *</t>
  </si>
  <si>
    <t>1. Francia burgonyapüré</t>
  </si>
  <si>
    <t xml:space="preserve">2. Rizi-bizi </t>
  </si>
  <si>
    <t>1. Zöldborsós kukoricás rizs</t>
  </si>
  <si>
    <t>2. Vajas-petrezselymes burgonya</t>
  </si>
  <si>
    <t>1. Rizi-bizi</t>
  </si>
  <si>
    <t>Cordon-bleu (sertésszelet sajttal, sonkával töltve)</t>
  </si>
  <si>
    <t xml:space="preserve">Tüzes borzas (sertéskaraj zabpelyhes bundában, csípős chilis öntet) </t>
  </si>
  <si>
    <t>Holstein szelet (sertésszelet tükörtojással)</t>
  </si>
  <si>
    <t>Grillezett csirkemell sajtmártással</t>
  </si>
  <si>
    <t>1. Kukoricás rizs</t>
  </si>
  <si>
    <t>1. Vajas burgonya</t>
  </si>
  <si>
    <t>2. Burgonyapüré</t>
  </si>
  <si>
    <t>2. Rösztiburgonya</t>
  </si>
  <si>
    <t>Görögös csirkemell paradicsommal, trappista és feta sajttal kemencében sütve, tzatziki, grillburgonya</t>
  </si>
  <si>
    <t>Csirkemell baconos juhtúróval kemencében sütve, tejfölös tepsis burgonya</t>
  </si>
  <si>
    <t>Csirkemell sajtos bundában, burgonyapüré</t>
  </si>
  <si>
    <t>Sertésszűz pirított baconnal, sült hagymával</t>
  </si>
  <si>
    <t>Szarvaspörkölt áfonyadzsemmel</t>
  </si>
  <si>
    <t>Ropogós csülök Sir Henry módra (angol mustár, ceruzabab, bacon, gyöngyhagyma, paradicsom, Guinness sörrel főzve)</t>
  </si>
  <si>
    <t>1. Grillezett burgonyakarikák</t>
  </si>
  <si>
    <t>Tarhonyaleves, Csirkehúsos, baconos, tojásos rakott burgonya, házi tejföllel</t>
  </si>
  <si>
    <t>Tarhonyaleves, Babfőzelék, sertéspörkölt</t>
  </si>
  <si>
    <t>Tojásleves, Bácskai rizseshús</t>
  </si>
  <si>
    <t>Vargabéles</t>
  </si>
  <si>
    <t>Gundel palacsinta</t>
  </si>
  <si>
    <t>Gyümölcsrizs ananásszal és őszibarackkal</t>
  </si>
  <si>
    <t>Olimposz csúcs (gesztenyés, vaníliakrémes piskóta csokiöntettel, tejszínhabbal)</t>
  </si>
  <si>
    <t>Kókuszgolyó</t>
  </si>
  <si>
    <t>Bounty szelet</t>
  </si>
  <si>
    <t>Farsangi szalagos fánk</t>
  </si>
  <si>
    <t>Epres-túrós szelet</t>
  </si>
  <si>
    <t>Csokis mignon</t>
  </si>
  <si>
    <t>Puncs szelet</t>
  </si>
  <si>
    <t>Oroszkrém kocka</t>
  </si>
  <si>
    <t>Sült harcsa fűszervajas zöldségkeverékkel</t>
  </si>
  <si>
    <t>Puffasztott rizsszelet ízes sonkával, francia sajtkrémmel</t>
  </si>
  <si>
    <t>Mexikói cottage cheese (nem csípős)</t>
  </si>
  <si>
    <t>Sonkás  cottage cheese</t>
  </si>
  <si>
    <t>Oregánós cottage cheese olívával</t>
  </si>
  <si>
    <t>Puffasztott rizsszelet húspástétommal</t>
  </si>
  <si>
    <t>Indiai cottage cheese</t>
  </si>
  <si>
    <t>Tejfölös, tárkonyos burgonyafőzelék</t>
  </si>
  <si>
    <t xml:space="preserve">Alföldi betyáros tál (sertéskaraj sült kolbásszal és hagymás szárnyasmájjal tálalva), rizi-bizi </t>
  </si>
  <si>
    <t>Fűszeresen sült harcsafilé, füstölt paprikás mártással és grill zöldségekkel (bébirépa, brokkoli, gomba)</t>
  </si>
  <si>
    <t xml:space="preserve">Kardamomos süldő malackaraj  parmezános tejszínben sült burgonyával, bársonyos vadgombamártással </t>
  </si>
  <si>
    <t>Magyaros zöldborsóleves, Klasszikus brassói aprópecsenye, Csokis mignon</t>
  </si>
  <si>
    <t xml:space="preserve">Almás, diós rakott tészta kemencében sütve * </t>
  </si>
  <si>
    <t>Magyaros zöldborsóleves, Almás, diós rakott tészta kemencében sütve</t>
  </si>
  <si>
    <t>2. Falusi burgonya (tejfölös, füstölt szalonnás, hagymás)</t>
  </si>
  <si>
    <t>Milánói makaróni, reszelt sajt</t>
  </si>
  <si>
    <t>* jelölésű ételeinket vegetáriánusok
is fogyaszthatják</t>
  </si>
  <si>
    <t>Tarhonyaleves, Spenótfőzelék, sült virsli</t>
  </si>
  <si>
    <t>2. Rántott sajt *</t>
  </si>
  <si>
    <t>Pirított sertésmáj szeletek, baconos sült burgonya</t>
  </si>
  <si>
    <t>Fehér BBQ mártásban sült vargányás csirkemell filé, pirított burgonya</t>
  </si>
  <si>
    <t>1. Főtt tojás (2 darab) *</t>
  </si>
  <si>
    <t xml:space="preserve">Bácskai rizseshús 
</t>
  </si>
  <si>
    <t xml:space="preserve">Sajtkoktél (3 féle sajt, tojás, narancs, alma, majonézzel), sült csirkemell csíkok 
</t>
  </si>
  <si>
    <t xml:space="preserve">Virslis kukoricasaláta 
</t>
  </si>
  <si>
    <t xml:space="preserve">Sült csirkemell csíkok, almás, sajtos, kukoricás, tormás, majonézes saláta 
</t>
  </si>
  <si>
    <t xml:space="preserve">1. Pulykafasírt 
</t>
  </si>
  <si>
    <t xml:space="preserve">1. Roston csirkefalatok 
</t>
  </si>
  <si>
    <t xml:space="preserve">1. Sertéspörkölt 
</t>
  </si>
  <si>
    <t xml:space="preserve">2. Natúr csirkemell 
</t>
  </si>
  <si>
    <t xml:space="preserve">2. Sertéspörkölt
</t>
  </si>
  <si>
    <t xml:space="preserve">Csirkemell rizottó (zöldborsós, gombás egytálétel reszelt sajttal)
</t>
  </si>
  <si>
    <t xml:space="preserve">1. Jázmin rizs
</t>
  </si>
  <si>
    <t>Casino tojás franciasalátával *</t>
  </si>
  <si>
    <t>Sokmagvas rántott pulykamell (szezámmag, napraforgómag, mandula, tökmag)</t>
  </si>
  <si>
    <t xml:space="preserve">Fűszeres mozzarellával sült csirkemell, zöldséges, sajtos rizssaláta </t>
  </si>
  <si>
    <t>Gyros csirkemell, fokhagymás, joghurtos öntet márványsajttal, saláta (jégsaláta, paradicsom, paprika, uborka, lilahagyma)</t>
  </si>
  <si>
    <t>Sült csirkemell csíkozva főtt tojással, wok zöldségkeverékkel, tartármártás</t>
  </si>
  <si>
    <t>Salátamix csirkemellel, körtével, almával, márványsajttal, pirított dióval, mézes-balzsamecetes öntettel</t>
  </si>
  <si>
    <t>Bécsi burgonyasaláta csirkemell csíkokkal (burgonya, lilahagyma, snidling, zellerlevél, tartármártás)</t>
  </si>
  <si>
    <t>Pármai sonkasaláta (jégsaláta, sonka, tojás, mozzarella sajt, olívaolajos öntet, tartármártás)</t>
  </si>
  <si>
    <t xml:space="preserve">Paradicsomos, póréhagymás pulykamell, laskagombás durumpenne  
</t>
  </si>
  <si>
    <t xml:space="preserve">Sajttal töltött rántott csirkemell, primőr saláta (jégsaláta, paradicsom, pritaminpaprika, kukorica, uborka, olívabogyó, főtt tojás)  </t>
  </si>
  <si>
    <t xml:space="preserve">Ropogós csirkecomb, görög saláta </t>
  </si>
  <si>
    <t xml:space="preserve">Pulykamell prágai sonkával, paradicsommal, mozzarellával kemencében sütve, jázmin rizs </t>
  </si>
  <si>
    <t xml:space="preserve">Roston csirkemell, medvehagyma mártás, jázmin rizs </t>
  </si>
  <si>
    <t>Tavaszi rizseshús (pulykacombból)</t>
  </si>
  <si>
    <t xml:space="preserve">Halfilé ibériai rákraguval sütve (paprika, koktélrák, mozzarella, bazsalikom, kakukkfű, snidling), tejszínes fehérbormártás, citromos rizs </t>
  </si>
  <si>
    <t>Pirított burgonya</t>
  </si>
  <si>
    <t>Kukoricás jázmin rizs</t>
  </si>
  <si>
    <t xml:space="preserve">2. Zöldséges rizs </t>
  </si>
  <si>
    <t>2. Tarhonya</t>
  </si>
  <si>
    <t xml:space="preserve">Tarhonyaleves </t>
  </si>
  <si>
    <t xml:space="preserve">Grízgaluskaleves </t>
  </si>
  <si>
    <t xml:space="preserve">Tojásleves * </t>
  </si>
  <si>
    <t xml:space="preserve">Csontleves finommetélttel </t>
  </si>
  <si>
    <t xml:space="preserve">Trópusi gyümölcsleves * </t>
  </si>
  <si>
    <t xml:space="preserve">Szárnyasraguleves </t>
  </si>
  <si>
    <t xml:space="preserve">Bográcsgulyás </t>
  </si>
  <si>
    <t xml:space="preserve">Jókai-bableves </t>
  </si>
  <si>
    <t xml:space="preserve">Magyaros zöldborsóleves * </t>
  </si>
  <si>
    <t xml:space="preserve">Paradicsomleves * </t>
  </si>
  <si>
    <t xml:space="preserve">Hideg őszibarackos meggyleves * </t>
  </si>
  <si>
    <t>ZX</t>
  </si>
  <si>
    <t>Búzacsírás teljes kiörlésű cipó</t>
  </si>
  <si>
    <t>Arrabiata spagetti (pepperonis, paradicsommártásos, enyhén csípős) reszelt parmezánnal *</t>
  </si>
  <si>
    <t>Vegyes tál (almapaprika, csalamádé, csemege uborka), édesítőszerekkel</t>
  </si>
  <si>
    <t>Csípős vegyes vágott, édesítőszerekkel</t>
  </si>
  <si>
    <t>Tavaszi vegyes vágott, édesítőszerekkel</t>
  </si>
  <si>
    <t>Köményes káposztasaláta, édesítőszerekkel</t>
  </si>
  <si>
    <t>Mexikói sült csirkemell (paradicsomos, fűszeres zöldségekkel), sajttal kemencében sütve, fűszervajas párolt zöldségek</t>
  </si>
  <si>
    <t xml:space="preserve">Pulykás rakott karfiol </t>
  </si>
  <si>
    <t xml:space="preserve">Csirkemell paprikás, jázmin rizs </t>
  </si>
  <si>
    <t>Sonkás, zöldséges sült tészta, édesítőszerekkel</t>
  </si>
  <si>
    <t>Hideg őszibarackos meggyleves, Bolognai pulykaszelet, édesítőszerekkel</t>
  </si>
  <si>
    <t xml:space="preserve">Tojásleves, Csirkemell paprikás, jázmin rizs </t>
  </si>
  <si>
    <t>Bolognai pulykaszelet (natúr pulykamell szelet paradicsomos bolognai raguval, spagetti, reszelt sajt), édesítőszerekkel</t>
  </si>
  <si>
    <t xml:space="preserve">Toledoi narancsos csirke (baconos, fehérboros, narancslében párolva), édesítőszerekkel, párolt rizs 
</t>
  </si>
  <si>
    <t>Almás rétes, édesítőszerekkel</t>
  </si>
  <si>
    <t>Kakaós-meggyes pite, édesítőszerekkel</t>
  </si>
  <si>
    <t>Vaníliás ízű profiterol csokis ízű öntettel, édesítőszerekkel</t>
  </si>
  <si>
    <t>Csokis ízű krémes sütemény, édesítőszerekkel</t>
  </si>
  <si>
    <t>Párolt színes zöldségmix sajtszórattal</t>
  </si>
  <si>
    <t>Sárgarépapüré színes paprikakockákkal</t>
  </si>
  <si>
    <t>Pulykás rakott karfiol</t>
  </si>
  <si>
    <t>Baconos tojáskrém, édesítőszerekkel, puffasztott rizsszelettel</t>
  </si>
  <si>
    <t>Tepertőkrém, édesítőszerekkel, puffasztott rizsszelettel</t>
  </si>
  <si>
    <t>Vaníliás, diós joghurt, édesítőszerekkel</t>
  </si>
  <si>
    <t>Feketeerdő puding, édesítőszerekkel</t>
  </si>
  <si>
    <t>Erdeigyümölcsös kefír, édesítőszerekkel, müzlikeverékkel</t>
  </si>
  <si>
    <t>Cseresznyés joghurt, édesítőszerekkel, aszalt sárgabarackkal</t>
  </si>
  <si>
    <t>Narancsos joghurt, édesítőszerekkel, gyümölcsös búzapehellyel</t>
  </si>
  <si>
    <t>Kókuszos joghurt csokireszelékkel, édesítőszerekkel</t>
  </si>
  <si>
    <t>Sertéssült, párolt káposzta, tört burgonya</t>
  </si>
  <si>
    <t>Fűszeres mozzarellával sült csirkemell, zöldséges, sajtos rizssaláta</t>
  </si>
  <si>
    <t>Csirkemelles székelykáposzta frissföllel</t>
  </si>
  <si>
    <r>
      <rPr>
        <b/>
        <sz val="10"/>
        <color indexed="10"/>
        <rFont val="Arial CE"/>
        <family val="0"/>
      </rPr>
      <t>(TF)</t>
    </r>
    <r>
      <rPr>
        <b/>
        <sz val="10"/>
        <rFont val="Arial CE"/>
        <family val="2"/>
      </rPr>
      <t xml:space="preserve"> Tejfehérjét tartalmaz (paleo ételeinknél)</t>
    </r>
  </si>
  <si>
    <t>TVE1</t>
  </si>
  <si>
    <t>A TVE sorok kínálatát a vega és vegán életmód követői egyaránt fogyaszthatják.</t>
  </si>
  <si>
    <t>TV2</t>
  </si>
  <si>
    <t>TV3</t>
  </si>
  <si>
    <t>TV4</t>
  </si>
  <si>
    <t>TVE5</t>
  </si>
  <si>
    <t>TVE6</t>
  </si>
  <si>
    <t>Nyugdíjas</t>
  </si>
  <si>
    <t>Balázsfit</t>
  </si>
  <si>
    <t>SPEED menü</t>
  </si>
  <si>
    <t>Búzacsírás teljes kiőrlésű cipó</t>
  </si>
  <si>
    <t>Vega-vegán leves</t>
  </si>
  <si>
    <t>Vegetáriánus ételek</t>
  </si>
  <si>
    <t>Vegán ételek</t>
  </si>
  <si>
    <t>Cukros briós</t>
  </si>
  <si>
    <t>Medvehagymás zöldségleves mozzarellagolyókkal *</t>
  </si>
  <si>
    <t>Gombaleves *</t>
  </si>
  <si>
    <t>Tárkonyos gombás csirkeraguleves</t>
  </si>
  <si>
    <t>Juhtúrós sztrapacska szalonnapörccel</t>
  </si>
  <si>
    <t>Sajtkrémmel töltött sonkatekercs, zöldborsósaláta</t>
  </si>
  <si>
    <t>Tejszínes vöröslencse-főzelék</t>
  </si>
  <si>
    <t>1. Grillezett csirkemell falatok</t>
  </si>
  <si>
    <t>2. Mini fasírt golyók</t>
  </si>
  <si>
    <t>Piskóta csokiszósszal *</t>
  </si>
  <si>
    <t>Fokhagymás pácban érlelt csirkemell csíkok roston, tejszínes penne tészta, reszelt sajt</t>
  </si>
  <si>
    <t>Rigattoni ai funghi di Pollo (olasz csőtészta, tejszínes gombamártás, roston csirkemell falatokkal), parmezán sajt</t>
  </si>
  <si>
    <t>Francia sajtkrémmel töltött rántott sertésborda</t>
  </si>
  <si>
    <t>2. Hagymás tört burgonya</t>
  </si>
  <si>
    <t>Mézes pulykamell</t>
  </si>
  <si>
    <t>1. Párolt gyümölcs, párolt rizs</t>
  </si>
  <si>
    <t>Zöldfűszeres mascarponéval töltött csirkemell, mandulás corn flakes bundában, burgonyapürével, vajon forgatott ananász</t>
  </si>
  <si>
    <t>Kemencében sült, ropogós kacsacomb, párolt lilakáposztával, héjas cikkburgonyával</t>
  </si>
  <si>
    <t>Csontleves finommetélttel, Zöldbabfőzelék, sertéspörkölt</t>
  </si>
  <si>
    <t>Vilmoskörtés almaleves, Sertéssült, párolt káposzta, tört burgonya</t>
  </si>
  <si>
    <t>Tárkonyos, gombás csirkeraguleves, Fokhagymás pácban érlelt csirkemell csíkok roston, tejszínes penne tészta, reszelt sajt</t>
  </si>
  <si>
    <t>Vilmoskörtés almaleves, Cordon-bleu, kukoricás rizs, Köményes káposztasaláta, édesítőszerekkel</t>
  </si>
  <si>
    <t>Piskótatekercs karamellöntettel</t>
  </si>
  <si>
    <t>Meggyes-mákos lepény</t>
  </si>
  <si>
    <t>Káposztával töltött almapaprika, édesítőszerekkel</t>
  </si>
  <si>
    <t>Csalamádé</t>
  </si>
  <si>
    <t>Tejfölös, tárkonyos burgonyafőzelék, csirkepörkölt, Kókuszgolyó, Alma</t>
  </si>
  <si>
    <t>Paradicsomleves, Grillezett csirkemell, kukoricás rizs</t>
  </si>
  <si>
    <t>Grízgaluskaleves, Túrós tészta porcukorral</t>
  </si>
  <si>
    <t>Kis bécsi szelet, sült burgonya, Gyümölcssaláta</t>
  </si>
  <si>
    <t>Tejszínes körteleves, Bácskai rizseshús</t>
  </si>
  <si>
    <t>Milánói makaróni, reszelt sajt, Farsangi szalagos fánk</t>
  </si>
  <si>
    <t>Majorannás roston pulykamell, fűszervajas párolt zöldségek</t>
  </si>
  <si>
    <t>Rokfortos francia szárnyassaláta (sült pulykamell csíkozva, uborka, paradicsom, alma, kukorica, jégsaláta), tartármártás</t>
  </si>
  <si>
    <t>Kecskesajttal szórt sült halfilé, zöldséges bulgur</t>
  </si>
  <si>
    <t>Csontleves finommetélttel, Csirkemelles székelykáposzta frissföllel</t>
  </si>
  <si>
    <t>Párolt lilakáposztával sült csirkecomb, édesítőszerekkel, párolt kukorica</t>
  </si>
  <si>
    <t>Extra hawaii pulykamell (pulykamell szeletek serrano sonkával, ananásszal, sajttal kemencében sütve), zöldborsós jázmin rizs</t>
  </si>
  <si>
    <t>Grízpuding karamellás ízű öntettel, édesítőszerekkel</t>
  </si>
  <si>
    <t>Spenótos cottage cheese főtt tojással</t>
  </si>
  <si>
    <t>Kefír, édesítőszerekkel, sajttal</t>
  </si>
  <si>
    <t>Csontleves finommetélttel, Pulykapörkölt, kagylótészta, Alma</t>
  </si>
  <si>
    <t>Tárkonyos, gombás csirkeraguleves, Sonkás, zöldséges sült tészta, édesítőszerekkel</t>
  </si>
  <si>
    <t xml:space="preserve">Majorannás roston pulykamell, fűszervajas, párolt zöldségek </t>
  </si>
  <si>
    <t>Barackkal, füstölt sajttal kemencében sült csirkemell, nyári friss saláta (jégsaláta, uborka, sárgarépa karika, pritaminpaprika, kukorica)</t>
  </si>
  <si>
    <t xml:space="preserve">Füstölt sajtos csirkemell, párolt alma, burgonyapüré </t>
  </si>
  <si>
    <t>Barackkal, füstölt sajttal kemencében sült csirkemell, nyári friss saláta</t>
  </si>
  <si>
    <t xml:space="preserve">Füstöltsajt-krémleves, pirított Kiflikarikával * </t>
  </si>
  <si>
    <t xml:space="preserve">Sonkás rakott brokkoli füstöltsajt-mártással 
</t>
  </si>
  <si>
    <t>Rántott füstölt sajt, párolt rizs, tartármártás *</t>
  </si>
  <si>
    <t>Gombaleves, Spagetti vadas szósszal, reszelt sajt</t>
  </si>
  <si>
    <t>Tojásleves, Tejszínes vöröslencse-főzelék, grillezett csirkemell falatok</t>
  </si>
  <si>
    <t>Grízgaluskaleves, Grillezett csirkemell, sajtmártással, jázmin rizs</t>
  </si>
  <si>
    <t>Füstöltsajtkrémleves, pirított kiflikarikával, Rántott csirkemell, rizi-bizi, Tavaszi vegyes vágott, édesítőszerekkel</t>
  </si>
  <si>
    <t>Bográcsgulyás, Magyaros zöldborsófőzelék, kis bécsi szelet, Piskótatekercs karamellöntettel</t>
  </si>
  <si>
    <t>Szárnyasraguleves, Mézes pulykamell, burgonyapüré, jázmin rizs, Oroszkrém kocka</t>
  </si>
  <si>
    <t>Gombaleves, Pulykás rakott karfiol</t>
  </si>
  <si>
    <t>Menü 1
5 napra 4250 Ft
850 Ft/nap</t>
  </si>
  <si>
    <t>Menü 2
5 napra 4250 Ft
850 Ft/nap</t>
  </si>
  <si>
    <t xml:space="preserve">1. Túróval töltött nudli sütve </t>
  </si>
  <si>
    <t>2. Gombás rizs</t>
  </si>
  <si>
    <t>Csirkés bulgur rizottó mogyoróval, kukoricával [F]</t>
  </si>
  <si>
    <t>Zöldségekkel töltött palacsinta diós sajtmártással * [F]</t>
  </si>
  <si>
    <t>Sült harcsa szeletek, tzatziki, jázmin rizs</t>
  </si>
  <si>
    <t>ZR1</t>
  </si>
  <si>
    <t>ZR2</t>
  </si>
  <si>
    <t>ZR3</t>
  </si>
  <si>
    <t>ZR4</t>
  </si>
  <si>
    <t>ZR5</t>
  </si>
  <si>
    <t>ZR6</t>
  </si>
  <si>
    <t>ZR7</t>
  </si>
  <si>
    <t>ZR8</t>
  </si>
  <si>
    <t>NF1</t>
  </si>
  <si>
    <t>NF2</t>
  </si>
  <si>
    <t>NF3</t>
  </si>
  <si>
    <t>NF4</t>
  </si>
  <si>
    <t>NF5</t>
  </si>
  <si>
    <t>NF6</t>
  </si>
  <si>
    <t>NF7</t>
  </si>
  <si>
    <t>NF8</t>
  </si>
  <si>
    <t>XIXO COLA</t>
  </si>
  <si>
    <t>XIXO COLA ZERO</t>
  </si>
  <si>
    <t>XIXO LEMON</t>
  </si>
  <si>
    <t>XIXO ORANGE</t>
  </si>
  <si>
    <t>XIXO Eper ízű tea</t>
  </si>
  <si>
    <t>XIXO GREEN TEA ZERO</t>
  </si>
  <si>
    <t>HELL</t>
  </si>
  <si>
    <t>HELL FOCUS</t>
  </si>
  <si>
    <t>Baconos, lilahagymás sajttal töltött rántott pulykamell, kukoricás jázmin rizs</t>
  </si>
  <si>
    <t>2. Burgonyakrokett</t>
  </si>
  <si>
    <t>Füstöltsajtkrémleves, pir. kiflikarikával, Spenótfőzelék, fini mini rántott párizsi, Körte</t>
  </si>
  <si>
    <t>Fini mini virsli, sajtos burgonyapüré, Joghurtos málnás krémes, Körte</t>
  </si>
  <si>
    <t xml:space="preserve">Joghurtos málnás krémes </t>
  </si>
  <si>
    <t>Virslis friss lecsó</t>
  </si>
  <si>
    <t xml:space="preserve">Párizsi sertésborda, vegyes köret </t>
  </si>
  <si>
    <t>Császárszalonnás füstöltsajt kéregben sült csirkemell</t>
  </si>
  <si>
    <t>1.Párolt rízs</t>
  </si>
  <si>
    <t>Székelygulyás</t>
  </si>
  <si>
    <t>Diós tészta *</t>
  </si>
  <si>
    <t>Lecsós virslipörkölt, tarhonya</t>
  </si>
  <si>
    <t>Egészben sült csirkemell szeletelve, parajos amerikai káposztasalátaával</t>
  </si>
  <si>
    <t>Pörkölt erdész módra (sonkás, gombás ragu sertés- és marhahússal), édesítőszerekkel, párolt rizs</t>
  </si>
  <si>
    <t>Székelygulyás, Pörkölt erdész módra, édesítőszerekkel, párolt rizs</t>
  </si>
  <si>
    <t>sacher szelet, édesítőszerekkel</t>
  </si>
  <si>
    <t>Tejszínes meggyleves, édesítőszerekkel *</t>
  </si>
  <si>
    <t>Sajtos rakott penne csirkehússal</t>
  </si>
  <si>
    <t>Borzas harcsa, vegyes köret</t>
  </si>
  <si>
    <t>Natúr pulykamell szeletek, almás meggymártás, édesítőszerekkel, jázmin rizs</t>
  </si>
  <si>
    <t>Cigánypecsenye, magyaros tört burgonya</t>
  </si>
  <si>
    <t>Tejszínes meggyleves, édesítőszerekkel, Cigánypecsenye, magyaros tört burgonya</t>
  </si>
  <si>
    <t>Rizsfelfújt sárgabaracklekvárral, édesítőszerekkel</t>
  </si>
  <si>
    <t>Spárgakrémleves, édesítőszerekkel, piríott kenyérkockával *</t>
  </si>
  <si>
    <t>Baconos bolognai spagetti, édesítőszerekkel, reszelt sajt</t>
  </si>
  <si>
    <t>Gombapaprikás, édesítőszerekkel, galuska *</t>
  </si>
  <si>
    <t>Rántott brokkoli szezámmagos bundában, párolt rizs, tartármártás, édesítőszerekkel *</t>
  </si>
  <si>
    <t>Hidasi csirkemell, grillezett zöldségek, tzatziki, édesítőszerekkel</t>
  </si>
  <si>
    <t>Baconos bolognai spagetti, édesítőszerekkel, reszelt sajt, Lúdláb szelet, édesítőszerekkel</t>
  </si>
  <si>
    <t>Lúdláb szelet, édesítőszerekkel</t>
  </si>
  <si>
    <t>Bakonyi gombaleves jércemellel</t>
  </si>
  <si>
    <t>Pármai spagetti (bacon és sonka tejszínes mártásban, sok sajttal)</t>
  </si>
  <si>
    <t>Kolozsvári rakott káposzta (sertés combból)</t>
  </si>
  <si>
    <t>Rántott csirkemell fodrok szezámmaggal gazdagon, kukoricás rizs</t>
  </si>
  <si>
    <t>Bakonyi gombaleves jércemellel, Kolozsvári rakott káposzta (sertés combból)</t>
  </si>
  <si>
    <t>Retro piskóta csokis ízű öntettel, édesítőszerekkel</t>
  </si>
  <si>
    <t>Zelleres burgonyaleves, édesítőszerekkel, csipetkével *</t>
  </si>
  <si>
    <t>Rizsfelfújt lekvárral, édesítőszerekkel *</t>
  </si>
  <si>
    <t>Gombás csirkeraguval töltött palacsinta,  édesítőszerekkel, fűszeres mártással</t>
  </si>
  <si>
    <t>Sárgaborsófőzelék, pulykafasírt</t>
  </si>
  <si>
    <t>Gödöllői töltött csirkecomb, burgonyapüré</t>
  </si>
  <si>
    <t>Vadas marhatokány, édesítőszerekkel, spagetti</t>
  </si>
  <si>
    <t>Zelleres burgonyaleves, édesítőszerekkel, csipetkével, Gödöllői töltött csirkecomb, burgonyapüré</t>
  </si>
  <si>
    <t>Kókuszkocka, édesítőszerekkel</t>
  </si>
  <si>
    <t>Fűszeres pirított csirkemell csíkok, savanyúkáposztás tarhonyával [F] 975</t>
  </si>
  <si>
    <t>Office menü
5750 Ft
1150 Ft/nap</t>
  </si>
  <si>
    <t>Parajos galuska, tejszínes, gombás füstöltsajtmártással *  [F] 780 P/Z7</t>
  </si>
  <si>
    <t>Vega tál (rántott sajt, rántott gomba),párolt rizs, tartármártás  * 885 K/Z7</t>
  </si>
  <si>
    <t>Gombás, kukoricás parajos rizottó mozzarellával  * [F] 780 Sz/Z7</t>
  </si>
  <si>
    <t>Rántott mozzarella, amerikai káposztasaláta (majonézes), édesítőszerekkel
* [F] 905 Cs/Z7</t>
  </si>
  <si>
    <t>Puffasztott rizsszelet paprikás szalámival, vajkrémmel</t>
  </si>
  <si>
    <t>Szeletben sült csirkemell,  párolt zöldség KONYHA: Update vacsorából</t>
  </si>
  <si>
    <t>főétel</t>
  </si>
  <si>
    <t xml:space="preserve"> menü</t>
  </si>
  <si>
    <t xml:space="preserve"> Dessert</t>
  </si>
  <si>
    <t>2. Petrezselymes parázsburgonya</t>
  </si>
  <si>
    <t>Rántott mozzarella rudak, párolt rizs, tartármártás, Csokipuding</t>
  </si>
  <si>
    <t>leves</t>
  </si>
  <si>
    <t>47. hét</t>
  </si>
  <si>
    <t>Pékáru</t>
  </si>
  <si>
    <t>SU1</t>
  </si>
  <si>
    <t>SU2</t>
  </si>
  <si>
    <t>Z12</t>
  </si>
  <si>
    <t>Suliidő Menü 1</t>
  </si>
  <si>
    <t>Suliidő Menü 2</t>
  </si>
  <si>
    <t>Z all day Menü</t>
  </si>
  <si>
    <t>Epervelős-vaníliás croissant</t>
  </si>
  <si>
    <t xml:space="preserve">Hideg mangókrémleves tápiókagyönggyel, kókusztejjel </t>
  </si>
  <si>
    <t>Pirított diós, napraforgómagos sütőtökfőzelék</t>
  </si>
  <si>
    <t>Roston pulykamell 810</t>
  </si>
  <si>
    <t>Baconbe tekert virsli 825</t>
  </si>
  <si>
    <t>Rántott vegyes zöldségek (karfiol, brokkoli, gomba)</t>
  </si>
  <si>
    <t>Párolt rizs, tartármártás * 860</t>
  </si>
  <si>
    <t>Grillezett burgonya, fokhagymás tejföl * 880</t>
  </si>
  <si>
    <t>Buani mentás morzsában forgatott halszeletek, mandulás rizskörettel, édes chiliszósszal 1060</t>
  </si>
  <si>
    <t>Vegyes sült hurka tál (májas- és véres vastag bőrű tört rizses paraszthurkák) hagymás tört burgonya</t>
  </si>
  <si>
    <t>Mango-Lime-mal grillezett csirkemell falatok</t>
  </si>
  <si>
    <t>Fűszeres, szójaszószos, zöldségszalmás párolt rizs [F] 985</t>
  </si>
  <si>
    <t>Pirított mogyorós üvegtészta 1015</t>
  </si>
  <si>
    <t>Vajas-petrezselymes burgonya 995</t>
  </si>
  <si>
    <t>Hideg, amerikai tésztasaláta (tartárral, kukoricával, jégsalátával összeforgatva) 990</t>
  </si>
  <si>
    <t xml:space="preserve">Pepperonis cheddar sajttal töltött rántott sertésborda (nem csípős) </t>
  </si>
  <si>
    <t>Pirított hagymás burgonyapüré 1045</t>
  </si>
  <si>
    <t>Kukoricás jázmin rizs 1055</t>
  </si>
  <si>
    <t>Göcseji burgonyagombóc leves, Zöldbabfőzelék, sertéspörkölt 805</t>
  </si>
  <si>
    <t>Magyaros zöldborsóleves, Grillezett csirkemell, kukoricás rizs 860</t>
  </si>
  <si>
    <t>Indiai kókusztejes tápiókapuding őszibarackkal 415</t>
  </si>
  <si>
    <t xml:space="preserve">Csemege uborka, édesítőszerekkel </t>
  </si>
  <si>
    <t>Céklasaláta 130</t>
  </si>
  <si>
    <t>Négysajtos, mandulás csirkemell csíkok, pritaminpaprikás jázmin rizs [F] 1015</t>
  </si>
  <si>
    <t>Fahéjas almával, aszalt szilvával töltött rántott pulykamell, pirított mandulás burgonyapüré 1035</t>
  </si>
  <si>
    <t>Teljes kiőrlésű tortilla tekercs tejszínes, currys csirkeraguval töltve, friss zöldségválogatás (3 féle pritaminpaprika, kígyóuborka, paradicsom) [F] 1045  (tortilla csere)</t>
  </si>
  <si>
    <t>Grillezett csirkemell csíkok, tejszínes, spenótos sajtmártás, burgonya gombóckák [F] 1015</t>
  </si>
  <si>
    <t>Füstölt tarja, szeletelt sajt karikázott kígyóuborkával</t>
  </si>
  <si>
    <t>Teljes kiőrlésű tortilla tekercs tejszínes, currys csirkeraguval töltve, friss zöldségválogatás</t>
  </si>
  <si>
    <t>Kefír, édesítőszerekkel, két féle sajttal</t>
  </si>
  <si>
    <t>Háromhagymás rántotta</t>
  </si>
  <si>
    <t xml:space="preserve">Ropogós csirkecomb, görög saláta  </t>
  </si>
  <si>
    <t xml:space="preserve">Mexikói sült csirkemell, sajttal kemencében sütve, fűszervajas párolt zöldségek </t>
  </si>
  <si>
    <t>Gyros csirkemell, fokhagymás, joghurtos öntet márványsajttal, saláta</t>
  </si>
  <si>
    <t xml:space="preserve">Csirkemell paprikás, jázmin rizs  </t>
  </si>
  <si>
    <t>Almás rétes, édesítőszerrel</t>
  </si>
  <si>
    <t>Feketeerdő puding, édesítőszerekkel, tejszínhabbal (400-asba)</t>
  </si>
  <si>
    <t>Majonézes vegyes saláta, édesítőszerekkel, füstölt tarja</t>
  </si>
  <si>
    <t>Tonhalas teljes kiőrlésű tortilla tekercs, édesítőszerekkel, salátával paradicsommal
(Teljes kiörlésű pitába!!! Update-ban van)</t>
  </si>
  <si>
    <t>Salátamix csirkemellel, körtével, almával, márványsajttal, pirított dióval, mézes-balzsamecetes öntettel (Z2)</t>
  </si>
  <si>
    <t>Párolt színes zöldségmix mozzarellagolyókkal</t>
  </si>
  <si>
    <t>Medvehagymás zöldségleves mozzarellagolyókkal</t>
  </si>
  <si>
    <t>Ízes sonka francia sajtkrémmel, köleses abonettel és paradicsommal</t>
  </si>
  <si>
    <t>Baconos tojáskrém rozsos abonettel, csirkemell sonkával</t>
  </si>
  <si>
    <t>Paprikás szalámi vajkrémmel, bazsalikomos-paradicsomos-olívás búzacsírás teljes kiörlésű zsemlével, paprikával</t>
  </si>
  <si>
    <t>Cseresznyés görögjoghurt kehely, édesítőszerekkel, aszalt sárgabarackkal</t>
  </si>
  <si>
    <t>Csirkemell sajtos bundában, fűszervajas párolt zöldségek</t>
  </si>
  <si>
    <t xml:space="preserve">Grízpuding karamellás ízű öntettel, édesítőszerrel  </t>
  </si>
  <si>
    <t>Sárgarépapüré színes paprikakockákkal és sonka csíkokkal</t>
  </si>
  <si>
    <t>Vaníliás krémtúró pirított kesudióval</t>
  </si>
  <si>
    <t>Kemencében sült ropogós kacsacomb, párolt lilakáposztával</t>
  </si>
  <si>
    <t>Kókuszos joghurt csokireszelékkel és pirított pisztáciával</t>
  </si>
  <si>
    <t>Szeletben sült csirkemell,  párolt zöldség, reszelt parmezán</t>
  </si>
  <si>
    <t>Roppanós virsli ketchuppal, pizzás ízű abonettel</t>
  </si>
  <si>
    <r>
      <rPr>
        <sz val="12"/>
        <color indexed="10"/>
        <rFont val="Arial CE"/>
        <family val="0"/>
      </rPr>
      <t>Füstölt tarja</t>
    </r>
    <r>
      <rPr>
        <sz val="12"/>
        <rFont val="Arial CE"/>
        <family val="0"/>
      </rPr>
      <t>, szeletelt sajt karikázott kígyóuborkával, búzacsírás teljes kiörlésű zsömlével</t>
    </r>
  </si>
  <si>
    <t>Húsos kocsonya (színhússal) ZR6/csüt</t>
  </si>
  <si>
    <t>Rántott vegyes zöldségek, grillezett burgonya, fokhagymás tejföl * ZR4/csüt</t>
  </si>
  <si>
    <t>Böllér tál (sült kolbász, oldalas, sertésmáj), baconös tört zöldségek ZR3/ke</t>
  </si>
  <si>
    <t>Csirkemellropogós, joghurtos, krémfehérsajtos öntet (feta jellegű, laktózmentes), mediterrán saláta (jégsaláta, paradicsom, uborka, paprika, lilahagyma)  ZR6/hé</t>
  </si>
  <si>
    <t>11.19. Hétfő</t>
  </si>
  <si>
    <t>11.20. Kedd</t>
  </si>
  <si>
    <t>11.21. Szerda</t>
  </si>
  <si>
    <t>11.22. Csütörtök</t>
  </si>
  <si>
    <t>11.23. Péntek</t>
  </si>
  <si>
    <t>11.24. Szombat</t>
  </si>
  <si>
    <t>11.25. Vasárnap</t>
  </si>
  <si>
    <t>Sütőtökös almaleves búzával</t>
  </si>
  <si>
    <t>Erdei gombás rizottó parmezánnal</t>
  </si>
  <si>
    <t>Sárgaborsócurry baszmati rizzsel</t>
  </si>
  <si>
    <t>Sajttal, ricottával besütött parajos gnocchi</t>
  </si>
  <si>
    <t>Burgonyakorongok sült céklával, rizskrémes kapormártással</t>
  </si>
  <si>
    <t>Sült zöldségek (romano bab, citr.répa, cukkini, bébikukorica, TV paprika) paradicsommártással, lencsekrokettel</t>
  </si>
  <si>
    <t>Karfiolkrémleves zöldborsóval</t>
  </si>
  <si>
    <t>Sajtos galuska pirított tökmagvakkal, pirított hagymával</t>
  </si>
  <si>
    <t>Korianderes édesburgonya pasanda baszmati rizzsel (HOT)</t>
  </si>
  <si>
    <t>Gyros (szejtánból) steak burgonyával, tzatzikivel</t>
  </si>
  <si>
    <t>Sütőtökös, zöldséges ragu barna rizzsel (fr. sütőtök, cukkini, brokkoli, sárgarépa)</t>
  </si>
  <si>
    <t>Penne Arrabiata vegán parmezánnal (teljes kiőrlésű penne) (HOT)</t>
  </si>
  <si>
    <t>Vöröslencse-leves pirított kesudióval</t>
  </si>
  <si>
    <t>Zöldségfasírt (lapított, sütött),  zöldbab becsinált</t>
  </si>
  <si>
    <t>Kókuszos tofu zöldborsóval és répával, baszmati rizzsel</t>
  </si>
  <si>
    <t>Gombás, zöldséges, paradicsompestós fusilli parmezánnal (gomba, brokkoli, paradicsom)</t>
  </si>
  <si>
    <t>Bazsalikomos puliszka, sült zöldségekkel, salsával (cukkini, kelbimbó, répa, p.paprika, padlizsán) (HOT)</t>
  </si>
  <si>
    <t>Spenótos csicseriborsó jázminrizzsel</t>
  </si>
  <si>
    <t>Három hagymás cukkinileves zabkrémmel</t>
  </si>
  <si>
    <t>Chili sin carne sütőtökkel, reszelt sajttal, tortillachipsszel (HOT)</t>
  </si>
  <si>
    <t>Vegyes sült zöldségek, citromos gyömbéres szószban (paprika, répa, zeller, bébikukorica), kuszkusszal</t>
  </si>
  <si>
    <t>Burgonyás nokedli káposztával</t>
  </si>
  <si>
    <t>Fűszeres, lencsés rizs hagymával (Mujaddara)</t>
  </si>
  <si>
    <t>Mediterrán zabtejes árparizottó zöldségekkel, aszalt paradicsommal (cukkini, padlizsán, paradicsom, sárgarépa)</t>
  </si>
  <si>
    <t>Paradicsom-krémleves kapribogyóval</t>
  </si>
  <si>
    <t>Cheddar sajtszószos, zöldséges spagetti</t>
  </si>
  <si>
    <t>Zöldbab curry kókusztejjel,  földimogyorós baszmati rizzsel (HOT)</t>
  </si>
  <si>
    <t>Csicseriborsós curry</t>
  </si>
  <si>
    <t>Pirított, sült burgonya, pikáns paprikakeverékkel</t>
  </si>
  <si>
    <t>Fűszeres szejtáncsíkok, roston gyökérzöldségekkel, lencsepürével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</si>
</sst>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#,##0&quot; Ft&quot;"/>
    <numFmt numFmtId="166" formatCode="0.0"/>
  </numFmts>
  <fonts count="8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CE"/>
      <family val="2"/>
    </font>
    <font>
      <b/>
      <sz val="10"/>
      <name val="Book Antiqua"/>
      <family val="1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0"/>
      <color indexed="9"/>
      <name val="Arial CE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3"/>
      <name val="Arial CE"/>
      <family val="2"/>
    </font>
    <font>
      <b/>
      <sz val="13"/>
      <name val="Arial CE"/>
      <family val="2"/>
    </font>
    <font>
      <b/>
      <i/>
      <sz val="10"/>
      <name val="Arial CE"/>
      <family val="2"/>
    </font>
    <font>
      <b/>
      <sz val="16"/>
      <name val="Arial CE"/>
      <family val="2"/>
    </font>
    <font>
      <b/>
      <i/>
      <sz val="18"/>
      <name val="Arial CE"/>
      <family val="2"/>
    </font>
    <font>
      <b/>
      <i/>
      <sz val="14"/>
      <name val="Arial CE"/>
      <family val="2"/>
    </font>
    <font>
      <b/>
      <i/>
      <sz val="16"/>
      <name val="Arial CE"/>
      <family val="2"/>
    </font>
    <font>
      <b/>
      <i/>
      <sz val="20"/>
      <name val="Arial CE"/>
      <family val="2"/>
    </font>
    <font>
      <sz val="10"/>
      <color indexed="10"/>
      <name val="Arial CE"/>
      <family val="2"/>
    </font>
    <font>
      <sz val="10"/>
      <color indexed="9"/>
      <name val="Arial CE"/>
      <family val="2"/>
    </font>
    <font>
      <sz val="10"/>
      <color indexed="57"/>
      <name val="Arial CE"/>
      <family val="2"/>
    </font>
    <font>
      <b/>
      <sz val="10"/>
      <color indexed="57"/>
      <name val="Arial CE"/>
      <family val="2"/>
    </font>
    <font>
      <b/>
      <sz val="14"/>
      <name val="Arial CE"/>
      <family val="2"/>
    </font>
    <font>
      <sz val="10"/>
      <color indexed="10"/>
      <name val="Arial"/>
      <family val="2"/>
    </font>
    <font>
      <b/>
      <sz val="10"/>
      <color indexed="10"/>
      <name val="Arial CE"/>
      <family val="0"/>
    </font>
    <font>
      <sz val="12"/>
      <color indexed="10"/>
      <name val="Arial CE"/>
      <family val="0"/>
    </font>
    <font>
      <u val="single"/>
      <sz val="10"/>
      <color indexed="20"/>
      <name val="Arial"/>
      <family val="2"/>
    </font>
    <font>
      <sz val="11"/>
      <color indexed="8"/>
      <name val="Arial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0"/>
      <name val="Arial CE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Calibri"/>
      <family val="2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56"/>
        <bgColor indexed="64"/>
      </patternFill>
    </fill>
  </fills>
  <borders count="1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/>
      <top style="thin"/>
      <bottom style="thin"/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60" fillId="38" borderId="1" applyNumberFormat="0" applyAlignment="0" applyProtection="0"/>
    <xf numFmtId="0" fontId="4" fillId="39" borderId="2" applyNumberFormat="0" applyAlignment="0" applyProtection="0"/>
    <xf numFmtId="0" fontId="5" fillId="40" borderId="3" applyNumberFormat="0" applyAlignment="0" applyProtection="0"/>
    <xf numFmtId="0" fontId="61" fillId="0" borderId="0" applyNumberFormat="0" applyFill="0" applyBorder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4" fillId="0" borderId="0" applyNumberFormat="0" applyFill="0" applyBorder="0" applyAlignment="0" applyProtection="0"/>
    <xf numFmtId="164" fontId="0" fillId="0" borderId="0" applyFill="0" applyBorder="0" applyAlignment="0" applyProtection="0"/>
    <xf numFmtId="0" fontId="65" fillId="41" borderId="7" applyNumberFormat="0" applyAlignment="0" applyProtection="0"/>
    <xf numFmtId="0" fontId="66" fillId="0" borderId="0">
      <alignment/>
      <protection/>
    </xf>
    <xf numFmtId="0" fontId="66" fillId="0" borderId="0">
      <alignment/>
      <protection/>
    </xf>
    <xf numFmtId="0" fontId="3" fillId="9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7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8" fillId="0" borderId="11" applyNumberFormat="0" applyFill="0" applyAlignment="0" applyProtection="0"/>
    <xf numFmtId="0" fontId="11" fillId="13" borderId="2" applyNumberFormat="0" applyAlignment="0" applyProtection="0"/>
    <xf numFmtId="0" fontId="0" fillId="42" borderId="12" applyNumberFormat="0" applyFont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59" fillId="45" borderId="0" applyNumberFormat="0" applyBorder="0" applyAlignment="0" applyProtection="0"/>
    <xf numFmtId="0" fontId="59" fillId="46" borderId="0" applyNumberFormat="0" applyBorder="0" applyAlignment="0" applyProtection="0"/>
    <xf numFmtId="0" fontId="59" fillId="47" borderId="0" applyNumberFormat="0" applyBorder="0" applyAlignment="0" applyProtection="0"/>
    <xf numFmtId="0" fontId="59" fillId="48" borderId="0" applyNumberFormat="0" applyBorder="0" applyAlignment="0" applyProtection="0"/>
    <xf numFmtId="0" fontId="69" fillId="49" borderId="0" applyNumberFormat="0" applyBorder="0" applyAlignment="0" applyProtection="0"/>
    <xf numFmtId="0" fontId="70" fillId="50" borderId="13" applyNumberFormat="0" applyAlignment="0" applyProtection="0"/>
    <xf numFmtId="0" fontId="71" fillId="0" borderId="0" applyNumberFormat="0" applyFill="0" applyBorder="0" applyAlignment="0" applyProtection="0"/>
    <xf numFmtId="0" fontId="12" fillId="0" borderId="14" applyNumberFormat="0" applyFill="0" applyAlignment="0" applyProtection="0"/>
    <xf numFmtId="0" fontId="72" fillId="0" borderId="0" applyNumberFormat="0" applyFill="0" applyBorder="0" applyAlignment="0" applyProtection="0"/>
    <xf numFmtId="0" fontId="13" fillId="5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58" fillId="0" borderId="0">
      <alignment/>
      <protection/>
    </xf>
    <xf numFmtId="0" fontId="14" fillId="0" borderId="0">
      <alignment/>
      <protection/>
    </xf>
    <xf numFmtId="0" fontId="0" fillId="52" borderId="15" applyNumberFormat="0" applyAlignment="0" applyProtection="0"/>
    <xf numFmtId="0" fontId="15" fillId="39" borderId="16" applyNumberFormat="0" applyAlignment="0" applyProtection="0"/>
    <xf numFmtId="0" fontId="74" fillId="0" borderId="17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5" fillId="53" borderId="0" applyNumberFormat="0" applyBorder="0" applyAlignment="0" applyProtection="0"/>
    <xf numFmtId="0" fontId="76" fillId="54" borderId="0" applyNumberFormat="0" applyBorder="0" applyAlignment="0" applyProtection="0"/>
    <xf numFmtId="0" fontId="77" fillId="50" borderId="1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18" fillId="0" borderId="0" applyNumberFormat="0" applyFill="0" applyBorder="0" applyAlignment="0" applyProtection="0"/>
  </cellStyleXfs>
  <cellXfs count="386">
    <xf numFmtId="0" fontId="0" fillId="0" borderId="0" xfId="0" applyAlignment="1">
      <alignment/>
    </xf>
    <xf numFmtId="0" fontId="19" fillId="0" borderId="19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horizontal="right" wrapText="1"/>
      <protection locked="0"/>
    </xf>
    <xf numFmtId="1" fontId="19" fillId="0" borderId="0" xfId="0" applyNumberFormat="1" applyFont="1" applyFill="1" applyBorder="1" applyAlignment="1" applyProtection="1">
      <alignment horizontal="right" wrapText="1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right"/>
    </xf>
    <xf numFmtId="1" fontId="20" fillId="0" borderId="21" xfId="0" applyNumberFormat="1" applyFont="1" applyFill="1" applyBorder="1" applyAlignment="1">
      <alignment horizontal="right"/>
    </xf>
    <xf numFmtId="0" fontId="19" fillId="0" borderId="22" xfId="0" applyFont="1" applyFill="1" applyBorder="1" applyAlignment="1" applyProtection="1">
      <alignment/>
      <protection locked="0"/>
    </xf>
    <xf numFmtId="0" fontId="22" fillId="0" borderId="22" xfId="7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 vertical="center" wrapText="1"/>
      <protection locked="0"/>
    </xf>
    <xf numFmtId="0" fontId="23" fillId="30" borderId="23" xfId="0" applyFont="1" applyFill="1" applyBorder="1" applyAlignment="1" applyProtection="1">
      <alignment horizontal="center" vertical="center" wrapText="1"/>
      <protection locked="0"/>
    </xf>
    <xf numFmtId="0" fontId="23" fillId="30" borderId="24" xfId="0" applyFont="1" applyFill="1" applyBorder="1" applyAlignment="1">
      <alignment horizontal="left" vertical="center" wrapText="1"/>
    </xf>
    <xf numFmtId="0" fontId="23" fillId="30" borderId="25" xfId="0" applyFont="1" applyFill="1" applyBorder="1" applyAlignment="1" applyProtection="1">
      <alignment horizontal="center" vertical="center" wrapText="1"/>
      <protection locked="0"/>
    </xf>
    <xf numFmtId="0" fontId="23" fillId="55" borderId="23" xfId="0" applyFont="1" applyFill="1" applyBorder="1" applyAlignment="1" applyProtection="1">
      <alignment horizontal="center" vertical="center" wrapText="1"/>
      <protection locked="0"/>
    </xf>
    <xf numFmtId="0" fontId="23" fillId="55" borderId="26" xfId="0" applyFont="1" applyFill="1" applyBorder="1" applyAlignment="1" applyProtection="1">
      <alignment horizontal="left" vertical="center" wrapText="1"/>
      <protection locked="0"/>
    </xf>
    <xf numFmtId="0" fontId="23" fillId="55" borderId="25" xfId="0" applyFont="1" applyFill="1" applyBorder="1" applyAlignment="1" applyProtection="1">
      <alignment horizontal="center" vertical="center" wrapText="1"/>
      <protection locked="0"/>
    </xf>
    <xf numFmtId="0" fontId="23" fillId="55" borderId="24" xfId="0" applyFont="1" applyFill="1" applyBorder="1" applyAlignment="1" applyProtection="1">
      <alignment horizontal="left" vertical="center" wrapText="1"/>
      <protection locked="0"/>
    </xf>
    <xf numFmtId="0" fontId="23" fillId="37" borderId="25" xfId="0" applyFont="1" applyFill="1" applyBorder="1" applyAlignment="1" applyProtection="1">
      <alignment horizontal="center" vertical="center" wrapText="1"/>
      <protection locked="0"/>
    </xf>
    <xf numFmtId="0" fontId="23" fillId="37" borderId="24" xfId="0" applyFont="1" applyFill="1" applyBorder="1" applyAlignment="1" applyProtection="1">
      <alignment horizontal="left" vertical="center" wrapText="1"/>
      <protection locked="0"/>
    </xf>
    <xf numFmtId="0" fontId="23" fillId="34" borderId="25" xfId="0" applyFont="1" applyFill="1" applyBorder="1" applyAlignment="1" applyProtection="1">
      <alignment horizontal="center" vertical="center" wrapText="1"/>
      <protection locked="0"/>
    </xf>
    <xf numFmtId="0" fontId="23" fillId="34" borderId="24" xfId="0" applyFont="1" applyFill="1" applyBorder="1" applyAlignment="1" applyProtection="1">
      <alignment horizontal="left" vertical="center" wrapText="1"/>
      <protection locked="0"/>
    </xf>
    <xf numFmtId="0" fontId="23" fillId="36" borderId="27" xfId="0" applyFont="1" applyFill="1" applyBorder="1" applyAlignment="1" applyProtection="1">
      <alignment horizontal="center" vertical="center" wrapText="1"/>
      <protection locked="0"/>
    </xf>
    <xf numFmtId="0" fontId="23" fillId="36" borderId="28" xfId="0" applyFont="1" applyFill="1" applyBorder="1" applyAlignment="1" applyProtection="1">
      <alignment horizontal="center" vertical="center" wrapText="1"/>
      <protection locked="0"/>
    </xf>
    <xf numFmtId="0" fontId="23" fillId="36" borderId="23" xfId="0" applyFont="1" applyFill="1" applyBorder="1" applyAlignment="1" applyProtection="1">
      <alignment horizontal="center" vertical="center" wrapText="1"/>
      <protection locked="0"/>
    </xf>
    <xf numFmtId="0" fontId="23" fillId="34" borderId="27" xfId="0" applyFont="1" applyFill="1" applyBorder="1" applyAlignment="1" applyProtection="1">
      <alignment horizontal="center" vertical="center" wrapText="1"/>
      <protection locked="0"/>
    </xf>
    <xf numFmtId="0" fontId="23" fillId="34" borderId="28" xfId="0" applyFont="1" applyFill="1" applyBorder="1" applyAlignment="1" applyProtection="1">
      <alignment horizontal="center" vertical="center" wrapText="1"/>
      <protection locked="0"/>
    </xf>
    <xf numFmtId="0" fontId="23" fillId="34" borderId="23" xfId="0" applyFont="1" applyFill="1" applyBorder="1" applyAlignment="1" applyProtection="1">
      <alignment horizontal="center" vertical="center" wrapText="1"/>
      <protection locked="0"/>
    </xf>
    <xf numFmtId="0" fontId="23" fillId="56" borderId="27" xfId="0" applyFont="1" applyFill="1" applyBorder="1" applyAlignment="1" applyProtection="1">
      <alignment horizontal="center" vertical="center" wrapText="1"/>
      <protection locked="0"/>
    </xf>
    <xf numFmtId="0" fontId="23" fillId="56" borderId="28" xfId="0" applyFont="1" applyFill="1" applyBorder="1" applyAlignment="1" applyProtection="1">
      <alignment horizontal="center" vertical="center" wrapText="1"/>
      <protection locked="0"/>
    </xf>
    <xf numFmtId="0" fontId="23" fillId="56" borderId="23" xfId="0" applyFont="1" applyFill="1" applyBorder="1" applyAlignment="1" applyProtection="1">
      <alignment horizontal="center" vertical="center" wrapText="1"/>
      <protection locked="0"/>
    </xf>
    <xf numFmtId="0" fontId="28" fillId="57" borderId="29" xfId="0" applyFont="1" applyFill="1" applyBorder="1" applyAlignment="1" applyProtection="1">
      <alignment horizontal="center" vertical="center" wrapText="1"/>
      <protection locked="0"/>
    </xf>
    <xf numFmtId="0" fontId="28" fillId="57" borderId="24" xfId="0" applyFont="1" applyFill="1" applyBorder="1" applyAlignment="1" applyProtection="1">
      <alignment horizontal="left" vertical="center" wrapText="1"/>
      <protection locked="0"/>
    </xf>
    <xf numFmtId="0" fontId="27" fillId="0" borderId="19" xfId="80" applyNumberFormat="1" applyFont="1" applyFill="1" applyBorder="1" applyAlignment="1" applyProtection="1">
      <alignment vertical="center" textRotation="180" wrapText="1"/>
      <protection locked="0"/>
    </xf>
    <xf numFmtId="0" fontId="28" fillId="33" borderId="30" xfId="96" applyFont="1" applyFill="1" applyBorder="1" applyAlignment="1">
      <alignment horizontal="center" vertical="center" wrapText="1"/>
      <protection/>
    </xf>
    <xf numFmtId="0" fontId="28" fillId="33" borderId="24" xfId="96" applyFont="1" applyFill="1" applyBorder="1" applyAlignment="1">
      <alignment horizontal="left" vertical="center" wrapText="1"/>
      <protection/>
    </xf>
    <xf numFmtId="0" fontId="23" fillId="37" borderId="23" xfId="0" applyFont="1" applyFill="1" applyBorder="1" applyAlignment="1" applyProtection="1">
      <alignment horizontal="center" vertical="center" wrapText="1"/>
      <protection locked="0"/>
    </xf>
    <xf numFmtId="0" fontId="23" fillId="34" borderId="31" xfId="0" applyFont="1" applyFill="1" applyBorder="1" applyAlignment="1" applyProtection="1">
      <alignment horizontal="left" vertical="center" wrapText="1"/>
      <protection locked="0"/>
    </xf>
    <xf numFmtId="0" fontId="28" fillId="58" borderId="24" xfId="0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 applyProtection="1">
      <alignment horizontal="right" wrapText="1"/>
      <protection locked="0"/>
    </xf>
    <xf numFmtId="1" fontId="24" fillId="0" borderId="0" xfId="0" applyNumberFormat="1" applyFont="1" applyFill="1" applyBorder="1" applyAlignment="1" applyProtection="1">
      <alignment horizontal="right" wrapText="1"/>
      <protection locked="0"/>
    </xf>
    <xf numFmtId="0" fontId="24" fillId="0" borderId="0" xfId="0" applyFont="1" applyFill="1" applyBorder="1" applyAlignment="1" applyProtection="1">
      <alignment vertical="center" wrapText="1"/>
      <protection locked="0"/>
    </xf>
    <xf numFmtId="0" fontId="23" fillId="35" borderId="32" xfId="0" applyFont="1" applyFill="1" applyBorder="1" applyAlignment="1" applyProtection="1">
      <alignment horizontal="center" vertical="center" wrapText="1"/>
      <protection locked="0"/>
    </xf>
    <xf numFmtId="0" fontId="23" fillId="35" borderId="33" xfId="0" applyFont="1" applyFill="1" applyBorder="1" applyAlignment="1" applyProtection="1">
      <alignment horizontal="center" vertical="center" wrapText="1"/>
      <protection locked="0"/>
    </xf>
    <xf numFmtId="0" fontId="28" fillId="35" borderId="34" xfId="0" applyFont="1" applyFill="1" applyBorder="1" applyAlignment="1" applyProtection="1">
      <alignment vertical="center" wrapText="1"/>
      <protection locked="0"/>
    </xf>
    <xf numFmtId="0" fontId="28" fillId="35" borderId="35" xfId="0" applyFont="1" applyFill="1" applyBorder="1" applyAlignment="1" applyProtection="1">
      <alignment horizontal="right" wrapText="1"/>
      <protection locked="0"/>
    </xf>
    <xf numFmtId="0" fontId="23" fillId="35" borderId="28" xfId="0" applyFont="1" applyFill="1" applyBorder="1" applyAlignment="1" applyProtection="1">
      <alignment horizontal="center" vertical="center" wrapText="1"/>
      <protection locked="0"/>
    </xf>
    <xf numFmtId="0" fontId="23" fillId="35" borderId="19" xfId="0" applyFont="1" applyFill="1" applyBorder="1" applyAlignment="1" applyProtection="1">
      <alignment horizontal="center" vertical="center" wrapText="1"/>
      <protection locked="0"/>
    </xf>
    <xf numFmtId="0" fontId="28" fillId="35" borderId="36" xfId="0" applyFont="1" applyFill="1" applyBorder="1" applyAlignment="1" applyProtection="1">
      <alignment vertical="center" wrapText="1"/>
      <protection locked="0"/>
    </xf>
    <xf numFmtId="0" fontId="28" fillId="35" borderId="24" xfId="0" applyFont="1" applyFill="1" applyBorder="1" applyAlignment="1" applyProtection="1">
      <alignment horizontal="right" wrapText="1"/>
      <protection locked="0"/>
    </xf>
    <xf numFmtId="0" fontId="23" fillId="35" borderId="37" xfId="0" applyFont="1" applyFill="1" applyBorder="1" applyAlignment="1" applyProtection="1">
      <alignment horizontal="center" vertical="center" wrapText="1"/>
      <protection locked="0"/>
    </xf>
    <xf numFmtId="0" fontId="23" fillId="35" borderId="38" xfId="0" applyFont="1" applyFill="1" applyBorder="1" applyAlignment="1" applyProtection="1">
      <alignment horizontal="center" vertical="center" wrapText="1"/>
      <protection locked="0"/>
    </xf>
    <xf numFmtId="0" fontId="28" fillId="35" borderId="39" xfId="0" applyFont="1" applyFill="1" applyBorder="1" applyAlignment="1" applyProtection="1">
      <alignment vertical="center" wrapText="1"/>
      <protection locked="0"/>
    </xf>
    <xf numFmtId="0" fontId="28" fillId="35" borderId="40" xfId="0" applyFont="1" applyFill="1" applyBorder="1" applyAlignment="1" applyProtection="1">
      <alignment horizontal="right" wrapText="1"/>
      <protection locked="0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/>
      <protection locked="0"/>
    </xf>
    <xf numFmtId="0" fontId="14" fillId="0" borderId="41" xfId="99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9" fillId="0" borderId="36" xfId="99" applyFont="1" applyFill="1" applyBorder="1" applyAlignment="1" applyProtection="1">
      <alignment horizontal="center" vertical="center" wrapText="1"/>
      <protection locked="0"/>
    </xf>
    <xf numFmtId="0" fontId="30" fillId="0" borderId="34" xfId="99" applyFont="1" applyFill="1" applyBorder="1" applyAlignment="1" applyProtection="1">
      <alignment horizontal="center" vertical="center" wrapText="1"/>
      <protection locked="0"/>
    </xf>
    <xf numFmtId="0" fontId="14" fillId="0" borderId="42" xfId="99" applyFont="1" applyFill="1" applyBorder="1" applyAlignment="1" applyProtection="1">
      <alignment horizontal="center" vertical="center" wrapText="1"/>
      <protection/>
    </xf>
    <xf numFmtId="0" fontId="30" fillId="0" borderId="35" xfId="99" applyFont="1" applyFill="1" applyBorder="1" applyAlignment="1" applyProtection="1">
      <alignment horizontal="center" vertical="center" wrapText="1"/>
      <protection locked="0"/>
    </xf>
    <xf numFmtId="0" fontId="30" fillId="0" borderId="43" xfId="99" applyFont="1" applyFill="1" applyBorder="1" applyAlignment="1" applyProtection="1">
      <alignment horizontal="center" vertical="center" wrapText="1"/>
      <protection locked="0"/>
    </xf>
    <xf numFmtId="0" fontId="14" fillId="0" borderId="35" xfId="99" applyFont="1" applyFill="1" applyBorder="1" applyAlignment="1" applyProtection="1">
      <alignment horizontal="center" vertical="center" wrapText="1"/>
      <protection/>
    </xf>
    <xf numFmtId="0" fontId="30" fillId="0" borderId="36" xfId="99" applyFont="1" applyFill="1" applyBorder="1" applyAlignment="1" applyProtection="1">
      <alignment horizontal="center" vertical="center" wrapText="1"/>
      <protection locked="0"/>
    </xf>
    <xf numFmtId="0" fontId="14" fillId="0" borderId="44" xfId="99" applyFont="1" applyFill="1" applyBorder="1" applyAlignment="1" applyProtection="1">
      <alignment horizontal="center" vertical="center" wrapText="1"/>
      <protection/>
    </xf>
    <xf numFmtId="0" fontId="30" fillId="0" borderId="24" xfId="99" applyFont="1" applyFill="1" applyBorder="1" applyAlignment="1" applyProtection="1">
      <alignment horizontal="center" vertical="center" wrapText="1"/>
      <protection locked="0"/>
    </xf>
    <xf numFmtId="0" fontId="30" fillId="0" borderId="45" xfId="99" applyFont="1" applyFill="1" applyBorder="1" applyAlignment="1" applyProtection="1">
      <alignment horizontal="center" vertical="center" wrapText="1"/>
      <protection locked="0"/>
    </xf>
    <xf numFmtId="0" fontId="14" fillId="0" borderId="24" xfId="99" applyFont="1" applyFill="1" applyBorder="1" applyAlignment="1" applyProtection="1">
      <alignment horizontal="center" vertical="center" wrapText="1"/>
      <protection/>
    </xf>
    <xf numFmtId="0" fontId="19" fillId="0" borderId="41" xfId="99" applyFont="1" applyFill="1" applyBorder="1" applyAlignment="1" applyProtection="1">
      <alignment horizontal="center" vertical="center" wrapText="1"/>
      <protection locked="0"/>
    </xf>
    <xf numFmtId="0" fontId="30" fillId="0" borderId="26" xfId="99" applyFont="1" applyFill="1" applyBorder="1" applyAlignment="1" applyProtection="1">
      <alignment horizontal="center" vertical="center" wrapText="1"/>
      <protection locked="0"/>
    </xf>
    <xf numFmtId="0" fontId="14" fillId="0" borderId="46" xfId="99" applyFont="1" applyFill="1" applyBorder="1" applyAlignment="1" applyProtection="1">
      <alignment horizontal="center" vertical="center" wrapText="1"/>
      <protection/>
    </xf>
    <xf numFmtId="0" fontId="14" fillId="0" borderId="26" xfId="99" applyFont="1" applyFill="1" applyBorder="1" applyAlignment="1" applyProtection="1">
      <alignment horizontal="center" vertical="center" wrapText="1"/>
      <protection/>
    </xf>
    <xf numFmtId="0" fontId="30" fillId="0" borderId="47" xfId="99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wrapText="1"/>
      <protection locked="0"/>
    </xf>
    <xf numFmtId="0" fontId="19" fillId="0" borderId="36" xfId="99" applyFont="1" applyFill="1" applyBorder="1" applyAlignment="1" applyProtection="1">
      <alignment horizontal="left" vertical="center" wrapText="1"/>
      <protection/>
    </xf>
    <xf numFmtId="0" fontId="19" fillId="0" borderId="30" xfId="99" applyFont="1" applyFill="1" applyBorder="1" applyAlignment="1" applyProtection="1">
      <alignment horizontal="left" vertical="center" wrapText="1"/>
      <protection/>
    </xf>
    <xf numFmtId="0" fontId="30" fillId="0" borderId="24" xfId="99" applyFont="1" applyFill="1" applyBorder="1" applyAlignment="1" applyProtection="1">
      <alignment horizontal="center" vertical="center"/>
      <protection locked="0"/>
    </xf>
    <xf numFmtId="0" fontId="30" fillId="0" borderId="45" xfId="99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wrapText="1"/>
      <protection locked="0"/>
    </xf>
    <xf numFmtId="0" fontId="14" fillId="0" borderId="0" xfId="0" applyFont="1" applyFill="1" applyAlignment="1" applyProtection="1">
      <alignment horizontal="center" vertical="center" wrapText="1"/>
      <protection locked="0"/>
    </xf>
    <xf numFmtId="0" fontId="19" fillId="0" borderId="36" xfId="99" applyFont="1" applyFill="1" applyBorder="1" applyAlignment="1" applyProtection="1">
      <alignment horizontal="center" vertical="center"/>
      <protection locked="0"/>
    </xf>
    <xf numFmtId="0" fontId="19" fillId="0" borderId="22" xfId="99" applyFont="1" applyFill="1" applyBorder="1" applyAlignment="1" applyProtection="1">
      <alignment horizontal="center" vertical="center" wrapText="1"/>
      <protection locked="0"/>
    </xf>
    <xf numFmtId="0" fontId="19" fillId="0" borderId="22" xfId="99" applyFont="1" applyFill="1" applyBorder="1" applyAlignment="1" applyProtection="1">
      <alignment horizontal="center" vertical="center"/>
      <protection locked="0"/>
    </xf>
    <xf numFmtId="0" fontId="30" fillId="0" borderId="26" xfId="99" applyFont="1" applyFill="1" applyBorder="1" applyAlignment="1" applyProtection="1">
      <alignment horizontal="center" vertical="center"/>
      <protection locked="0"/>
    </xf>
    <xf numFmtId="0" fontId="30" fillId="0" borderId="47" xfId="99" applyFont="1" applyFill="1" applyBorder="1" applyAlignment="1" applyProtection="1">
      <alignment horizontal="center" vertical="center"/>
      <protection locked="0"/>
    </xf>
    <xf numFmtId="0" fontId="30" fillId="0" borderId="31" xfId="99" applyFont="1" applyFill="1" applyBorder="1" applyAlignment="1" applyProtection="1">
      <alignment horizontal="center" vertical="center" wrapText="1"/>
      <protection locked="0"/>
    </xf>
    <xf numFmtId="0" fontId="14" fillId="0" borderId="48" xfId="99" applyFont="1" applyFill="1" applyBorder="1" applyAlignment="1" applyProtection="1">
      <alignment horizontal="center" vertical="center" wrapText="1"/>
      <protection/>
    </xf>
    <xf numFmtId="0" fontId="30" fillId="0" borderId="31" xfId="99" applyFont="1" applyFill="1" applyBorder="1" applyAlignment="1" applyProtection="1">
      <alignment horizontal="center" vertical="center"/>
      <protection locked="0"/>
    </xf>
    <xf numFmtId="0" fontId="14" fillId="0" borderId="31" xfId="99" applyFont="1" applyFill="1" applyBorder="1" applyAlignment="1" applyProtection="1">
      <alignment horizontal="center" vertical="center" wrapText="1"/>
      <protection/>
    </xf>
    <xf numFmtId="0" fontId="30" fillId="0" borderId="49" xfId="99" applyFont="1" applyFill="1" applyBorder="1" applyAlignment="1" applyProtection="1">
      <alignment horizontal="center" vertical="center"/>
      <protection locked="0"/>
    </xf>
    <xf numFmtId="0" fontId="19" fillId="0" borderId="50" xfId="99" applyFont="1" applyFill="1" applyBorder="1" applyAlignment="1" applyProtection="1">
      <alignment horizontal="center" vertical="center" wrapText="1"/>
      <protection locked="0"/>
    </xf>
    <xf numFmtId="0" fontId="30" fillId="0" borderId="51" xfId="99" applyFont="1" applyFill="1" applyBorder="1" applyAlignment="1" applyProtection="1">
      <alignment horizontal="center" vertical="center" wrapText="1"/>
      <protection locked="0"/>
    </xf>
    <xf numFmtId="0" fontId="30" fillId="0" borderId="49" xfId="99" applyFont="1" applyFill="1" applyBorder="1" applyAlignment="1" applyProtection="1">
      <alignment horizontal="center" vertical="center" wrapText="1"/>
      <protection locked="0"/>
    </xf>
    <xf numFmtId="0" fontId="14" fillId="0" borderId="0" xfId="99" applyFont="1" applyFill="1" applyProtection="1">
      <alignment/>
      <protection locked="0"/>
    </xf>
    <xf numFmtId="0" fontId="0" fillId="0" borderId="0" xfId="99">
      <alignment/>
      <protection/>
    </xf>
    <xf numFmtId="0" fontId="19" fillId="0" borderId="0" xfId="99" applyFont="1" applyFill="1" applyBorder="1" applyAlignment="1" applyProtection="1">
      <alignment horizontal="center" vertical="center"/>
      <protection locked="0"/>
    </xf>
    <xf numFmtId="0" fontId="37" fillId="0" borderId="0" xfId="99" applyFont="1" applyFill="1" applyAlignment="1">
      <alignment horizontal="center" vertical="center"/>
      <protection/>
    </xf>
    <xf numFmtId="0" fontId="40" fillId="0" borderId="0" xfId="99" applyFont="1" applyFill="1" applyAlignment="1">
      <alignment horizontal="center"/>
      <protection/>
    </xf>
    <xf numFmtId="0" fontId="14" fillId="0" borderId="0" xfId="99" applyFont="1" applyFill="1">
      <alignment/>
      <protection/>
    </xf>
    <xf numFmtId="0" fontId="42" fillId="0" borderId="0" xfId="99" applyFont="1" applyFill="1" applyBorder="1" applyAlignment="1">
      <alignment/>
      <protection/>
    </xf>
    <xf numFmtId="0" fontId="35" fillId="0" borderId="0" xfId="99" applyFont="1" applyFill="1" applyBorder="1">
      <alignment/>
      <protection/>
    </xf>
    <xf numFmtId="0" fontId="14" fillId="0" borderId="0" xfId="99" applyFont="1" applyFill="1" applyBorder="1">
      <alignment/>
      <protection/>
    </xf>
    <xf numFmtId="0" fontId="35" fillId="0" borderId="0" xfId="99" applyFont="1" applyFill="1" applyBorder="1" applyAlignment="1">
      <alignment/>
      <protection/>
    </xf>
    <xf numFmtId="0" fontId="14" fillId="0" borderId="0" xfId="99" applyFont="1" applyFill="1" applyBorder="1" applyProtection="1">
      <alignment/>
      <protection locked="0"/>
    </xf>
    <xf numFmtId="0" fontId="36" fillId="0" borderId="0" xfId="99" applyFont="1" applyFill="1" applyBorder="1" applyAlignment="1">
      <alignment/>
      <protection/>
    </xf>
    <xf numFmtId="0" fontId="36" fillId="0" borderId="0" xfId="99" applyFont="1" applyFill="1" applyBorder="1">
      <alignment/>
      <protection/>
    </xf>
    <xf numFmtId="0" fontId="19" fillId="0" borderId="0" xfId="99" applyFont="1" applyFill="1" applyAlignment="1">
      <alignment vertical="center"/>
      <protection/>
    </xf>
    <xf numFmtId="0" fontId="43" fillId="0" borderId="0" xfId="0" applyFont="1" applyFill="1" applyAlignment="1" applyProtection="1">
      <alignment/>
      <protection locked="0"/>
    </xf>
    <xf numFmtId="0" fontId="19" fillId="0" borderId="0" xfId="99" applyFont="1" applyFill="1" applyBorder="1" applyAlignment="1">
      <alignment horizontal="center" vertical="center"/>
      <protection/>
    </xf>
    <xf numFmtId="0" fontId="36" fillId="0" borderId="0" xfId="99" applyFont="1" applyFill="1" applyBorder="1" applyAlignment="1">
      <alignment horizontal="right"/>
      <protection/>
    </xf>
    <xf numFmtId="0" fontId="2" fillId="0" borderId="0" xfId="70" applyNumberFormat="1" applyFont="1" applyFill="1" applyBorder="1" applyAlignment="1" applyProtection="1">
      <alignment/>
      <protection locked="0"/>
    </xf>
    <xf numFmtId="0" fontId="43" fillId="0" borderId="0" xfId="99" applyFont="1" applyFill="1" applyProtection="1">
      <alignment/>
      <protection locked="0"/>
    </xf>
    <xf numFmtId="0" fontId="18" fillId="0" borderId="0" xfId="70" applyNumberFormat="1" applyFont="1" applyFill="1" applyBorder="1" applyAlignment="1" applyProtection="1">
      <alignment wrapText="1"/>
      <protection locked="0"/>
    </xf>
    <xf numFmtId="0" fontId="18" fillId="0" borderId="0" xfId="70" applyNumberFormat="1" applyFont="1" applyFill="1" applyBorder="1" applyAlignment="1" applyProtection="1">
      <alignment horizontal="center" vertical="center"/>
      <protection locked="0"/>
    </xf>
    <xf numFmtId="0" fontId="18" fillId="0" borderId="0" xfId="70" applyNumberFormat="1" applyFont="1" applyFill="1" applyBorder="1" applyAlignment="1" applyProtection="1">
      <alignment horizontal="right"/>
      <protection locked="0"/>
    </xf>
    <xf numFmtId="0" fontId="2" fillId="0" borderId="0" xfId="70" applyNumberFormat="1" applyFont="1" applyFill="1" applyBorder="1" applyAlignment="1" applyProtection="1">
      <alignment horizontal="center" vertical="center"/>
      <protection locked="0"/>
    </xf>
    <xf numFmtId="0" fontId="18" fillId="0" borderId="0" xfId="70" applyNumberFormat="1" applyFont="1" applyFill="1" applyBorder="1" applyAlignment="1" applyProtection="1">
      <alignment/>
      <protection locked="0"/>
    </xf>
    <xf numFmtId="0" fontId="18" fillId="0" borderId="0" xfId="70" applyNumberFormat="1" applyFont="1" applyFill="1" applyBorder="1" applyAlignment="1" applyProtection="1">
      <alignment horizontal="right" vertical="center"/>
      <protection locked="0"/>
    </xf>
    <xf numFmtId="0" fontId="23" fillId="59" borderId="0" xfId="99" applyFont="1" applyFill="1" applyBorder="1" applyAlignment="1" applyProtection="1">
      <alignment horizontal="center" vertical="center" wrapText="1"/>
      <protection locked="0"/>
    </xf>
    <xf numFmtId="0" fontId="2" fillId="59" borderId="0" xfId="70" applyNumberFormat="1" applyFont="1" applyFill="1" applyBorder="1" applyAlignment="1" applyProtection="1">
      <alignment wrapText="1"/>
      <protection locked="0"/>
    </xf>
    <xf numFmtId="0" fontId="2" fillId="59" borderId="0" xfId="70" applyNumberFormat="1" applyFont="1" applyFill="1" applyBorder="1" applyAlignment="1" applyProtection="1">
      <alignment horizontal="center" vertical="center"/>
      <protection locked="0"/>
    </xf>
    <xf numFmtId="0" fontId="2" fillId="59" borderId="0" xfId="70" applyNumberFormat="1" applyFont="1" applyFill="1" applyBorder="1" applyAlignment="1" applyProtection="1">
      <alignment/>
      <protection locked="0"/>
    </xf>
    <xf numFmtId="0" fontId="3" fillId="0" borderId="0" xfId="70" applyNumberFormat="1" applyFill="1" applyBorder="1" applyAlignment="1" applyProtection="1">
      <alignment/>
      <protection locked="0"/>
    </xf>
    <xf numFmtId="0" fontId="44" fillId="0" borderId="0" xfId="0" applyFont="1" applyFill="1" applyAlignment="1" applyProtection="1">
      <alignment/>
      <protection locked="0"/>
    </xf>
    <xf numFmtId="0" fontId="23" fillId="59" borderId="0" xfId="99" applyFont="1" applyFill="1" applyBorder="1" applyAlignment="1" applyProtection="1">
      <alignment horizontal="center" vertical="center"/>
      <protection locked="0"/>
    </xf>
    <xf numFmtId="0" fontId="44" fillId="59" borderId="0" xfId="99" applyFont="1" applyFill="1" applyBorder="1" applyProtection="1">
      <alignment/>
      <protection locked="0"/>
    </xf>
    <xf numFmtId="0" fontId="23" fillId="0" borderId="0" xfId="99" applyFont="1" applyFill="1" applyAlignment="1" applyProtection="1">
      <alignment horizontal="center" vertical="center"/>
      <protection locked="0"/>
    </xf>
    <xf numFmtId="0" fontId="45" fillId="0" borderId="0" xfId="0" applyFont="1" applyFill="1" applyAlignment="1" applyProtection="1">
      <alignment/>
      <protection locked="0"/>
    </xf>
    <xf numFmtId="0" fontId="19" fillId="0" borderId="0" xfId="99" applyFont="1" applyFill="1" applyAlignment="1" applyProtection="1">
      <alignment horizontal="center" vertical="center"/>
      <protection locked="0"/>
    </xf>
    <xf numFmtId="0" fontId="45" fillId="0" borderId="0" xfId="99" applyFont="1" applyFill="1" applyProtection="1">
      <alignment/>
      <protection locked="0"/>
    </xf>
    <xf numFmtId="0" fontId="46" fillId="0" borderId="0" xfId="99" applyFont="1" applyFill="1" applyAlignment="1" applyProtection="1">
      <alignment horizontal="center" vertical="center"/>
      <protection locked="0"/>
    </xf>
    <xf numFmtId="0" fontId="19" fillId="0" borderId="52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9" fillId="0" borderId="54" xfId="0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9" fillId="0" borderId="57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0" fontId="48" fillId="0" borderId="0" xfId="0" applyFont="1" applyAlignment="1">
      <alignment/>
    </xf>
    <xf numFmtId="0" fontId="19" fillId="0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9" fillId="0" borderId="56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right" wrapText="1"/>
    </xf>
    <xf numFmtId="0" fontId="28" fillId="58" borderId="62" xfId="0" applyFont="1" applyFill="1" applyBorder="1" applyAlignment="1" applyProtection="1">
      <alignment horizontal="center" vertical="center" wrapText="1"/>
      <protection locked="0"/>
    </xf>
    <xf numFmtId="0" fontId="28" fillId="58" borderId="26" xfId="0" applyFont="1" applyFill="1" applyBorder="1" applyAlignment="1" applyProtection="1">
      <alignment horizontal="left" vertical="center" wrapText="1"/>
      <protection locked="0"/>
    </xf>
    <xf numFmtId="0" fontId="23" fillId="34" borderId="0" xfId="0" applyFont="1" applyFill="1" applyBorder="1" applyAlignment="1" applyProtection="1">
      <alignment horizontal="left" vertical="center" wrapText="1"/>
      <protection locked="0"/>
    </xf>
    <xf numFmtId="0" fontId="23" fillId="0" borderId="61" xfId="0" applyFont="1" applyFill="1" applyBorder="1" applyAlignment="1" applyProtection="1">
      <alignment horizontal="left" vertical="center" wrapText="1"/>
      <protection locked="0"/>
    </xf>
    <xf numFmtId="0" fontId="0" fillId="0" borderId="31" xfId="0" applyFill="1" applyBorder="1" applyAlignment="1">
      <alignment horizontal="center"/>
    </xf>
    <xf numFmtId="0" fontId="19" fillId="0" borderId="63" xfId="0" applyFont="1" applyFill="1" applyBorder="1" applyAlignment="1">
      <alignment horizontal="center" vertical="center"/>
    </xf>
    <xf numFmtId="0" fontId="23" fillId="36" borderId="31" xfId="0" applyFont="1" applyFill="1" applyBorder="1" applyAlignment="1" applyProtection="1">
      <alignment horizontal="left" vertical="center" wrapText="1"/>
      <protection locked="0"/>
    </xf>
    <xf numFmtId="0" fontId="23" fillId="36" borderId="0" xfId="0" applyFont="1" applyFill="1" applyBorder="1" applyAlignment="1" applyProtection="1">
      <alignment horizontal="left" vertical="center" wrapText="1"/>
      <protection locked="0"/>
    </xf>
    <xf numFmtId="0" fontId="23" fillId="36" borderId="26" xfId="0" applyFont="1" applyFill="1" applyBorder="1" applyAlignment="1" applyProtection="1">
      <alignment horizontal="left" vertical="center" wrapText="1"/>
      <protection locked="0"/>
    </xf>
    <xf numFmtId="0" fontId="24" fillId="0" borderId="63" xfId="0" applyFont="1" applyFill="1" applyBorder="1" applyAlignment="1">
      <alignment horizontal="right" wrapText="1"/>
    </xf>
    <xf numFmtId="1" fontId="24" fillId="0" borderId="63" xfId="0" applyNumberFormat="1" applyFont="1" applyFill="1" applyBorder="1" applyAlignment="1">
      <alignment horizontal="right" wrapText="1"/>
    </xf>
    <xf numFmtId="0" fontId="23" fillId="34" borderId="26" xfId="0" applyFont="1" applyFill="1" applyBorder="1" applyAlignment="1" applyProtection="1">
      <alignment horizontal="left" vertical="center" wrapText="1"/>
      <protection locked="0"/>
    </xf>
    <xf numFmtId="0" fontId="23" fillId="56" borderId="31" xfId="0" applyFont="1" applyFill="1" applyBorder="1" applyAlignment="1" applyProtection="1">
      <alignment horizontal="left" vertical="center" wrapText="1"/>
      <protection locked="0"/>
    </xf>
    <xf numFmtId="0" fontId="23" fillId="56" borderId="0" xfId="0" applyFont="1" applyFill="1" applyBorder="1" applyAlignment="1" applyProtection="1">
      <alignment horizontal="left" vertical="center" wrapText="1"/>
      <protection locked="0"/>
    </xf>
    <xf numFmtId="0" fontId="23" fillId="56" borderId="26" xfId="0" applyFont="1" applyFill="1" applyBorder="1" applyAlignment="1" applyProtection="1">
      <alignment horizontal="left" vertical="center" wrapText="1"/>
      <protection locked="0"/>
    </xf>
    <xf numFmtId="0" fontId="24" fillId="0" borderId="64" xfId="0" applyFont="1" applyFill="1" applyBorder="1" applyAlignment="1" applyProtection="1">
      <alignment vertical="center" wrapText="1"/>
      <protection locked="0"/>
    </xf>
    <xf numFmtId="0" fontId="24" fillId="0" borderId="64" xfId="0" applyFont="1" applyFill="1" applyBorder="1" applyAlignment="1" applyProtection="1">
      <alignment horizontal="right" wrapText="1"/>
      <protection locked="0"/>
    </xf>
    <xf numFmtId="0" fontId="24" fillId="0" borderId="64" xfId="0" applyFont="1" applyFill="1" applyBorder="1" applyAlignment="1" applyProtection="1">
      <alignment horizontal="left" vertical="center" wrapText="1"/>
      <protection locked="0"/>
    </xf>
    <xf numFmtId="1" fontId="24" fillId="0" borderId="64" xfId="0" applyNumberFormat="1" applyFont="1" applyFill="1" applyBorder="1" applyAlignment="1" applyProtection="1">
      <alignment horizontal="right" wrapText="1"/>
      <protection locked="0"/>
    </xf>
    <xf numFmtId="0" fontId="28" fillId="58" borderId="31" xfId="0" applyFont="1" applyFill="1" applyBorder="1" applyAlignment="1" applyProtection="1">
      <alignment horizontal="left" vertical="center" wrapText="1"/>
      <protection locked="0"/>
    </xf>
    <xf numFmtId="0" fontId="19" fillId="37" borderId="34" xfId="0" applyFont="1" applyFill="1" applyBorder="1" applyAlignment="1" applyProtection="1">
      <alignment horizontal="center" vertical="center" wrapText="1"/>
      <protection locked="0"/>
    </xf>
    <xf numFmtId="0" fontId="19" fillId="37" borderId="36" xfId="0" applyFont="1" applyFill="1" applyBorder="1" applyAlignment="1" applyProtection="1">
      <alignment horizontal="center" vertical="center" wrapText="1"/>
      <protection locked="0"/>
    </xf>
    <xf numFmtId="0" fontId="19" fillId="37" borderId="51" xfId="0" applyFont="1" applyFill="1" applyBorder="1" applyAlignment="1" applyProtection="1">
      <alignment horizontal="center" vertical="center" wrapText="1"/>
      <protection locked="0"/>
    </xf>
    <xf numFmtId="0" fontId="19" fillId="37" borderId="41" xfId="0" applyFont="1" applyFill="1" applyBorder="1" applyAlignment="1" applyProtection="1">
      <alignment horizontal="center" vertical="center" wrapText="1"/>
      <protection locked="0"/>
    </xf>
    <xf numFmtId="0" fontId="19" fillId="33" borderId="41" xfId="0" applyFont="1" applyFill="1" applyBorder="1" applyAlignment="1" applyProtection="1">
      <alignment horizontal="center" vertical="center" wrapText="1"/>
      <protection locked="0"/>
    </xf>
    <xf numFmtId="0" fontId="19" fillId="33" borderId="36" xfId="0" applyFont="1" applyFill="1" applyBorder="1" applyAlignment="1" applyProtection="1">
      <alignment horizontal="center" vertical="center" wrapText="1"/>
      <protection locked="0"/>
    </xf>
    <xf numFmtId="0" fontId="19" fillId="33" borderId="65" xfId="0" applyFont="1" applyFill="1" applyBorder="1" applyAlignment="1" applyProtection="1">
      <alignment horizontal="center" vertical="center" wrapText="1"/>
      <protection locked="0"/>
    </xf>
    <xf numFmtId="0" fontId="19" fillId="36" borderId="63" xfId="0" applyFont="1" applyFill="1" applyBorder="1" applyAlignment="1" applyProtection="1">
      <alignment horizontal="left" vertical="center" wrapText="1"/>
      <protection locked="0"/>
    </xf>
    <xf numFmtId="0" fontId="19" fillId="0" borderId="66" xfId="0" applyFont="1" applyFill="1" applyBorder="1" applyAlignment="1">
      <alignment horizontal="center" vertical="center" wrapText="1"/>
    </xf>
    <xf numFmtId="0" fontId="14" fillId="60" borderId="67" xfId="0" applyFont="1" applyFill="1" applyBorder="1" applyAlignment="1">
      <alignment horizontal="center" vertical="center" wrapText="1"/>
    </xf>
    <xf numFmtId="0" fontId="14" fillId="60" borderId="68" xfId="0" applyFont="1" applyFill="1" applyBorder="1" applyAlignment="1">
      <alignment horizontal="center" vertical="center" wrapText="1"/>
    </xf>
    <xf numFmtId="0" fontId="14" fillId="61" borderId="67" xfId="0" applyFont="1" applyFill="1" applyBorder="1" applyAlignment="1">
      <alignment horizontal="center" vertical="center" wrapText="1"/>
    </xf>
    <xf numFmtId="0" fontId="14" fillId="61" borderId="69" xfId="0" applyFont="1" applyFill="1" applyBorder="1" applyAlignment="1">
      <alignment horizontal="center" vertical="center" wrapText="1"/>
    </xf>
    <xf numFmtId="0" fontId="14" fillId="60" borderId="70" xfId="0" applyFont="1" applyFill="1" applyBorder="1" applyAlignment="1">
      <alignment horizontal="center" vertical="center" wrapText="1"/>
    </xf>
    <xf numFmtId="0" fontId="14" fillId="40" borderId="0" xfId="99" applyFont="1" applyFill="1" applyBorder="1" applyAlignment="1" applyProtection="1">
      <alignment vertical="center"/>
      <protection locked="0"/>
    </xf>
    <xf numFmtId="0" fontId="14" fillId="40" borderId="0" xfId="99" applyFont="1" applyFill="1" applyBorder="1" applyAlignment="1" applyProtection="1">
      <alignment horizontal="center" vertical="center" wrapText="1"/>
      <protection/>
    </xf>
    <xf numFmtId="0" fontId="19" fillId="0" borderId="71" xfId="0" applyFont="1" applyFill="1" applyBorder="1" applyAlignment="1" applyProtection="1">
      <alignment vertical="center" wrapText="1"/>
      <protection locked="0"/>
    </xf>
    <xf numFmtId="0" fontId="24" fillId="0" borderId="63" xfId="0" applyFont="1" applyFill="1" applyBorder="1" applyAlignment="1">
      <alignment horizontal="left" vertical="center" wrapText="1"/>
    </xf>
    <xf numFmtId="0" fontId="24" fillId="0" borderId="63" xfId="0" applyFont="1" applyFill="1" applyBorder="1" applyAlignment="1">
      <alignment horizontal="left" vertical="top" wrapText="1"/>
    </xf>
    <xf numFmtId="0" fontId="24" fillId="0" borderId="61" xfId="0" applyFont="1" applyFill="1" applyBorder="1" applyAlignment="1">
      <alignment vertical="center" wrapText="1"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1" fontId="24" fillId="0" borderId="72" xfId="0" applyNumberFormat="1" applyFont="1" applyFill="1" applyBorder="1" applyAlignment="1">
      <alignment horizontal="right" wrapText="1"/>
    </xf>
    <xf numFmtId="1" fontId="24" fillId="0" borderId="63" xfId="0" applyNumberFormat="1" applyFont="1" applyFill="1" applyBorder="1" applyAlignment="1" applyProtection="1">
      <alignment horizontal="right" wrapText="1"/>
      <protection locked="0"/>
    </xf>
    <xf numFmtId="0" fontId="23" fillId="0" borderId="73" xfId="0" applyFont="1" applyFill="1" applyBorder="1" applyAlignment="1" applyProtection="1">
      <alignment horizontal="center" vertical="center" wrapText="1"/>
      <protection locked="0"/>
    </xf>
    <xf numFmtId="0" fontId="28" fillId="58" borderId="74" xfId="0" applyFont="1" applyFill="1" applyBorder="1" applyAlignment="1" applyProtection="1">
      <alignment horizontal="left" vertical="center" wrapText="1"/>
      <protection locked="0"/>
    </xf>
    <xf numFmtId="0" fontId="24" fillId="0" borderId="63" xfId="0" applyFont="1" applyFill="1" applyBorder="1" applyAlignment="1" applyProtection="1">
      <alignment horizontal="right" wrapText="1"/>
      <protection locked="0"/>
    </xf>
    <xf numFmtId="0" fontId="24" fillId="0" borderId="63" xfId="0" applyFont="1" applyFill="1" applyBorder="1" applyAlignment="1" applyProtection="1">
      <alignment vertical="center" wrapText="1"/>
      <protection locked="0"/>
    </xf>
    <xf numFmtId="0" fontId="19" fillId="0" borderId="72" xfId="0" applyFont="1" applyFill="1" applyBorder="1" applyAlignment="1">
      <alignment horizontal="center" vertical="center"/>
    </xf>
    <xf numFmtId="0" fontId="19" fillId="0" borderId="75" xfId="0" applyFont="1" applyFill="1" applyBorder="1" applyAlignment="1">
      <alignment horizontal="center" vertical="center"/>
    </xf>
    <xf numFmtId="0" fontId="19" fillId="62" borderId="0" xfId="0" applyFont="1" applyFill="1" applyBorder="1" applyAlignment="1" applyProtection="1">
      <alignment horizontal="center" vertical="center" wrapText="1"/>
      <protection locked="0"/>
    </xf>
    <xf numFmtId="0" fontId="19" fillId="62" borderId="63" xfId="0" applyFont="1" applyFill="1" applyBorder="1" applyAlignment="1" applyProtection="1">
      <alignment vertical="center" wrapText="1"/>
      <protection locked="0"/>
    </xf>
    <xf numFmtId="0" fontId="24" fillId="19" borderId="63" xfId="0" applyFont="1" applyFill="1" applyBorder="1" applyAlignment="1" applyProtection="1">
      <alignment vertical="center" wrapText="1"/>
      <protection locked="0"/>
    </xf>
    <xf numFmtId="0" fontId="24" fillId="0" borderId="63" xfId="0" applyFont="1" applyFill="1" applyBorder="1" applyAlignment="1" applyProtection="1">
      <alignment horizontal="left" vertical="center" wrapText="1"/>
      <protection locked="0"/>
    </xf>
    <xf numFmtId="0" fontId="0" fillId="0" borderId="63" xfId="0" applyFill="1" applyBorder="1" applyAlignment="1">
      <alignment horizontal="center"/>
    </xf>
    <xf numFmtId="0" fontId="19" fillId="0" borderId="76" xfId="0" applyFont="1" applyFill="1" applyBorder="1" applyAlignment="1" applyProtection="1">
      <alignment vertical="center" wrapText="1"/>
      <protection locked="0"/>
    </xf>
    <xf numFmtId="0" fontId="14" fillId="60" borderId="0" xfId="0" applyFont="1" applyFill="1" applyBorder="1" applyAlignment="1">
      <alignment horizontal="center" vertical="center" wrapText="1"/>
    </xf>
    <xf numFmtId="0" fontId="14" fillId="0" borderId="77" xfId="0" applyFont="1" applyFill="1" applyBorder="1" applyAlignment="1">
      <alignment horizontal="center" vertical="center" wrapText="1"/>
    </xf>
    <xf numFmtId="0" fontId="19" fillId="0" borderId="63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>
      <alignment horizontal="center" vertical="center"/>
    </xf>
    <xf numFmtId="0" fontId="23" fillId="63" borderId="19" xfId="0" applyFont="1" applyFill="1" applyBorder="1" applyAlignment="1" applyProtection="1">
      <alignment horizontal="center" vertical="center" wrapText="1"/>
      <protection locked="0"/>
    </xf>
    <xf numFmtId="0" fontId="53" fillId="63" borderId="78" xfId="101" applyFont="1" applyFill="1" applyBorder="1" applyAlignment="1">
      <alignment wrapText="1"/>
      <protection/>
    </xf>
    <xf numFmtId="0" fontId="78" fillId="63" borderId="79" xfId="0" applyFont="1" applyFill="1" applyBorder="1" applyAlignment="1" applyProtection="1">
      <alignment horizontal="center" vertical="center" wrapText="1"/>
      <protection locked="0"/>
    </xf>
    <xf numFmtId="0" fontId="78" fillId="63" borderId="80" xfId="0" applyFont="1" applyFill="1" applyBorder="1" applyAlignment="1" applyProtection="1">
      <alignment horizontal="center" vertical="center" wrapText="1"/>
      <protection locked="0"/>
    </xf>
    <xf numFmtId="0" fontId="24" fillId="0" borderId="81" xfId="101" applyFont="1" applyFill="1" applyBorder="1" applyAlignment="1">
      <alignment wrapText="1"/>
      <protection/>
    </xf>
    <xf numFmtId="0" fontId="24" fillId="0" borderId="74" xfId="101" applyFont="1" applyFill="1" applyBorder="1" applyAlignment="1">
      <alignment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left" vertical="center" wrapText="1"/>
      <protection locked="0"/>
    </xf>
    <xf numFmtId="0" fontId="24" fillId="0" borderId="63" xfId="0" applyFont="1" applyFill="1" applyBorder="1" applyAlignment="1">
      <alignment wrapText="1"/>
    </xf>
    <xf numFmtId="0" fontId="23" fillId="64" borderId="63" xfId="0" applyFont="1" applyFill="1" applyBorder="1" applyAlignment="1" applyProtection="1">
      <alignment horizontal="center" vertical="center" wrapText="1"/>
      <protection locked="0"/>
    </xf>
    <xf numFmtId="0" fontId="23" fillId="64" borderId="63" xfId="0" applyFont="1" applyFill="1" applyBorder="1" applyAlignment="1" applyProtection="1">
      <alignment horizontal="left" vertical="center" wrapText="1"/>
      <protection locked="0"/>
    </xf>
    <xf numFmtId="0" fontId="14" fillId="40" borderId="82" xfId="99" applyFont="1" applyFill="1" applyBorder="1" applyAlignment="1" applyProtection="1">
      <alignment vertical="center"/>
      <protection locked="0"/>
    </xf>
    <xf numFmtId="0" fontId="14" fillId="40" borderId="83" xfId="99" applyFont="1" applyFill="1" applyBorder="1" applyAlignment="1" applyProtection="1">
      <alignment vertical="center"/>
      <protection locked="0"/>
    </xf>
    <xf numFmtId="0" fontId="14" fillId="40" borderId="32" xfId="99" applyFont="1" applyFill="1" applyBorder="1" applyAlignment="1" applyProtection="1">
      <alignment vertical="center"/>
      <protection locked="0"/>
    </xf>
    <xf numFmtId="0" fontId="14" fillId="40" borderId="19" xfId="99" applyFont="1" applyFill="1" applyBorder="1" applyAlignment="1" applyProtection="1">
      <alignment vertical="center"/>
      <protection locked="0"/>
    </xf>
    <xf numFmtId="0" fontId="19" fillId="0" borderId="23" xfId="99" applyFont="1" applyFill="1" applyBorder="1" applyAlignment="1" applyProtection="1">
      <alignment horizontal="center" vertical="center" wrapText="1"/>
      <protection locked="0"/>
    </xf>
    <xf numFmtId="0" fontId="19" fillId="0" borderId="36" xfId="99" applyFont="1" applyFill="1" applyBorder="1" applyAlignment="1" applyProtection="1">
      <alignment vertical="center" wrapText="1"/>
      <protection/>
    </xf>
    <xf numFmtId="0" fontId="31" fillId="0" borderId="84" xfId="99" applyFont="1" applyFill="1" applyBorder="1" applyAlignment="1" applyProtection="1">
      <alignment horizontal="center" vertical="center" wrapText="1"/>
      <protection/>
    </xf>
    <xf numFmtId="0" fontId="31" fillId="0" borderId="85" xfId="99" applyFont="1" applyFill="1" applyBorder="1" applyAlignment="1" applyProtection="1">
      <alignment horizontal="center" vertical="center" wrapText="1"/>
      <protection/>
    </xf>
    <xf numFmtId="0" fontId="31" fillId="0" borderId="86" xfId="99" applyFont="1" applyFill="1" applyBorder="1" applyAlignment="1" applyProtection="1">
      <alignment horizontal="center" vertical="center" wrapText="1"/>
      <protection/>
    </xf>
    <xf numFmtId="0" fontId="19" fillId="0" borderId="45" xfId="99" applyFont="1" applyFill="1" applyBorder="1" applyAlignment="1" applyProtection="1">
      <alignment vertical="center" wrapText="1"/>
      <protection/>
    </xf>
    <xf numFmtId="0" fontId="31" fillId="0" borderId="87" xfId="99" applyFont="1" applyFill="1" applyBorder="1" applyAlignment="1" applyProtection="1">
      <alignment horizontal="center" vertical="center" wrapText="1"/>
      <protection/>
    </xf>
    <xf numFmtId="0" fontId="14" fillId="40" borderId="88" xfId="99" applyFont="1" applyFill="1" applyBorder="1" applyAlignment="1" applyProtection="1">
      <alignment vertical="center"/>
      <protection locked="0"/>
    </xf>
    <xf numFmtId="0" fontId="19" fillId="0" borderId="27" xfId="99" applyFont="1" applyFill="1" applyBorder="1" applyAlignment="1" applyProtection="1">
      <alignment horizontal="center" vertical="center" wrapText="1"/>
      <protection locked="0"/>
    </xf>
    <xf numFmtId="0" fontId="19" fillId="0" borderId="51" xfId="99" applyFont="1" applyFill="1" applyBorder="1" applyAlignment="1" applyProtection="1">
      <alignment horizontal="left" vertical="center" wrapText="1"/>
      <protection/>
    </xf>
    <xf numFmtId="0" fontId="33" fillId="0" borderId="87" xfId="99" applyFont="1" applyFill="1" applyBorder="1" applyAlignment="1">
      <alignment horizontal="center" vertical="center" wrapText="1"/>
      <protection/>
    </xf>
    <xf numFmtId="0" fontId="34" fillId="0" borderId="89" xfId="99" applyFont="1" applyFill="1" applyBorder="1" applyAlignment="1" applyProtection="1">
      <alignment horizontal="center" vertical="center"/>
      <protection locked="0"/>
    </xf>
    <xf numFmtId="0" fontId="14" fillId="0" borderId="90" xfId="99" applyFont="1" applyFill="1" applyBorder="1" applyAlignment="1" applyProtection="1">
      <alignment horizontal="center" vertical="center"/>
      <protection locked="0"/>
    </xf>
    <xf numFmtId="0" fontId="14" fillId="0" borderId="80" xfId="99" applyFont="1" applyFill="1" applyBorder="1" applyAlignment="1" applyProtection="1">
      <alignment horizontal="center" vertical="center"/>
      <protection locked="0"/>
    </xf>
    <xf numFmtId="0" fontId="19" fillId="0" borderId="91" xfId="0" applyFont="1" applyFill="1" applyBorder="1" applyAlignment="1">
      <alignment horizontal="center" vertical="center"/>
    </xf>
    <xf numFmtId="0" fontId="30" fillId="0" borderId="65" xfId="99" applyFont="1" applyFill="1" applyBorder="1" applyAlignment="1" applyProtection="1">
      <alignment horizontal="center" vertical="center" wrapText="1"/>
      <protection locked="0"/>
    </xf>
    <xf numFmtId="0" fontId="14" fillId="0" borderId="92" xfId="0" applyFont="1" applyFill="1" applyBorder="1" applyAlignment="1">
      <alignment horizontal="center" vertical="center"/>
    </xf>
    <xf numFmtId="0" fontId="30" fillId="0" borderId="64" xfId="99" applyFont="1" applyFill="1" applyBorder="1" applyAlignment="1" applyProtection="1">
      <alignment horizontal="center" vertical="center" wrapText="1"/>
      <protection locked="0"/>
    </xf>
    <xf numFmtId="0" fontId="30" fillId="0" borderId="64" xfId="99" applyFont="1" applyFill="1" applyBorder="1" applyAlignment="1" applyProtection="1">
      <alignment horizontal="center" vertical="center"/>
      <protection locked="0"/>
    </xf>
    <xf numFmtId="0" fontId="19" fillId="40" borderId="93" xfId="99" applyFont="1" applyFill="1" applyBorder="1" applyAlignment="1" applyProtection="1">
      <alignment vertical="center"/>
      <protection locked="0"/>
    </xf>
    <xf numFmtId="0" fontId="14" fillId="40" borderId="73" xfId="0" applyFont="1" applyFill="1" applyBorder="1" applyAlignment="1">
      <alignment horizontal="center" vertical="center"/>
    </xf>
    <xf numFmtId="0" fontId="14" fillId="40" borderId="73" xfId="99" applyFont="1" applyFill="1" applyBorder="1" applyAlignment="1" applyProtection="1">
      <alignment vertical="center"/>
      <protection locked="0"/>
    </xf>
    <xf numFmtId="0" fontId="19" fillId="0" borderId="30" xfId="99" applyFont="1" applyFill="1" applyBorder="1" applyAlignment="1" applyProtection="1">
      <alignment horizontal="center" vertical="center" wrapText="1"/>
      <protection/>
    </xf>
    <xf numFmtId="0" fontId="24" fillId="0" borderId="63" xfId="0" applyFont="1" applyFill="1" applyBorder="1" applyAlignment="1">
      <alignment vertical="top" wrapText="1"/>
    </xf>
    <xf numFmtId="0" fontId="24" fillId="0" borderId="94" xfId="0" applyFont="1" applyFill="1" applyBorder="1" applyAlignment="1">
      <alignment horizontal="left" vertical="top" wrapText="1"/>
    </xf>
    <xf numFmtId="0" fontId="24" fillId="0" borderId="63" xfId="0" applyFont="1" applyFill="1" applyBorder="1" applyAlignment="1">
      <alignment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24" fillId="65" borderId="63" xfId="0" applyFont="1" applyFill="1" applyBorder="1" applyAlignment="1">
      <alignment vertical="top" wrapText="1"/>
    </xf>
    <xf numFmtId="0" fontId="24" fillId="65" borderId="95" xfId="0" applyFont="1" applyFill="1" applyBorder="1" applyAlignment="1">
      <alignment vertical="center" wrapText="1"/>
    </xf>
    <xf numFmtId="0" fontId="24" fillId="65" borderId="63" xfId="0" applyFont="1" applyFill="1" applyBorder="1" applyAlignment="1">
      <alignment horizontal="left" vertical="center" wrapText="1"/>
    </xf>
    <xf numFmtId="0" fontId="24" fillId="65" borderId="63" xfId="0" applyFont="1" applyFill="1" applyBorder="1" applyAlignment="1">
      <alignment vertical="center" wrapText="1"/>
    </xf>
    <xf numFmtId="0" fontId="24" fillId="0" borderId="63" xfId="101" applyFont="1" applyFill="1" applyBorder="1" applyAlignment="1">
      <alignment wrapText="1"/>
      <protection/>
    </xf>
    <xf numFmtId="0" fontId="0" fillId="0" borderId="22" xfId="0" applyBorder="1" applyAlignment="1">
      <alignment horizontal="center"/>
    </xf>
    <xf numFmtId="0" fontId="14" fillId="66" borderId="22" xfId="0" applyFon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9" fillId="0" borderId="96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19" fillId="67" borderId="0" xfId="0" applyFont="1" applyFill="1" applyBorder="1" applyAlignment="1" applyProtection="1">
      <alignment horizontal="center" vertical="center" wrapText="1"/>
      <protection locked="0"/>
    </xf>
    <xf numFmtId="0" fontId="19" fillId="67" borderId="0" xfId="0" applyFont="1" applyFill="1" applyBorder="1" applyAlignment="1" applyProtection="1">
      <alignment vertical="center" wrapText="1"/>
      <protection locked="0"/>
    </xf>
    <xf numFmtId="0" fontId="24" fillId="65" borderId="94" xfId="0" applyFont="1" applyFill="1" applyBorder="1" applyAlignment="1">
      <alignment horizontal="left" vertical="top" wrapText="1"/>
    </xf>
    <xf numFmtId="0" fontId="24" fillId="65" borderId="94" xfId="0" applyFont="1" applyFill="1" applyBorder="1" applyAlignment="1">
      <alignment vertical="center" wrapText="1"/>
    </xf>
    <xf numFmtId="0" fontId="24" fillId="65" borderId="63" xfId="0" applyFont="1" applyFill="1" applyBorder="1" applyAlignment="1">
      <alignment horizontal="left" vertical="top" wrapText="1"/>
    </xf>
    <xf numFmtId="0" fontId="54" fillId="0" borderId="72" xfId="0" applyFont="1" applyFill="1" applyBorder="1" applyAlignment="1">
      <alignment vertical="center" wrapText="1"/>
    </xf>
    <xf numFmtId="0" fontId="24" fillId="0" borderId="69" xfId="101" applyFont="1" applyFill="1" applyBorder="1" applyAlignment="1">
      <alignment vertical="center" wrapText="1"/>
      <protection/>
    </xf>
    <xf numFmtId="0" fontId="24" fillId="0" borderId="72" xfId="101" applyFont="1" applyFill="1" applyBorder="1" applyAlignment="1">
      <alignment vertical="center" wrapText="1"/>
      <protection/>
    </xf>
    <xf numFmtId="0" fontId="23" fillId="68" borderId="33" xfId="0" applyFont="1" applyFill="1" applyBorder="1" applyAlignment="1" applyProtection="1">
      <alignment horizontal="center" vertical="center" wrapText="1"/>
      <protection locked="0"/>
    </xf>
    <xf numFmtId="0" fontId="23" fillId="68" borderId="32" xfId="0" applyFont="1" applyFill="1" applyBorder="1" applyAlignment="1" applyProtection="1">
      <alignment horizontal="center" vertical="center" wrapText="1"/>
      <protection locked="0"/>
    </xf>
    <xf numFmtId="0" fontId="28" fillId="68" borderId="34" xfId="0" applyFont="1" applyFill="1" applyBorder="1" applyAlignment="1" applyProtection="1">
      <alignment vertical="center" wrapText="1"/>
      <protection locked="0"/>
    </xf>
    <xf numFmtId="0" fontId="28" fillId="68" borderId="35" xfId="0" applyFont="1" applyFill="1" applyBorder="1" applyAlignment="1" applyProtection="1">
      <alignment horizontal="right" wrapText="1"/>
      <protection locked="0"/>
    </xf>
    <xf numFmtId="0" fontId="23" fillId="68" borderId="28" xfId="0" applyFont="1" applyFill="1" applyBorder="1" applyAlignment="1" applyProtection="1">
      <alignment horizontal="center" vertical="center" wrapText="1"/>
      <protection locked="0"/>
    </xf>
    <xf numFmtId="0" fontId="23" fillId="68" borderId="19" xfId="0" applyFont="1" applyFill="1" applyBorder="1" applyAlignment="1" applyProtection="1">
      <alignment horizontal="center" vertical="center" wrapText="1"/>
      <protection locked="0"/>
    </xf>
    <xf numFmtId="0" fontId="28" fillId="68" borderId="36" xfId="0" applyFont="1" applyFill="1" applyBorder="1" applyAlignment="1" applyProtection="1">
      <alignment vertical="center" wrapText="1"/>
      <protection locked="0"/>
    </xf>
    <xf numFmtId="0" fontId="28" fillId="68" borderId="24" xfId="0" applyFont="1" applyFill="1" applyBorder="1" applyAlignment="1" applyProtection="1">
      <alignment horizontal="right" wrapText="1"/>
      <protection locked="0"/>
    </xf>
    <xf numFmtId="0" fontId="23" fillId="68" borderId="37" xfId="0" applyFont="1" applyFill="1" applyBorder="1" applyAlignment="1" applyProtection="1">
      <alignment horizontal="center" vertical="center" wrapText="1"/>
      <protection locked="0"/>
    </xf>
    <xf numFmtId="0" fontId="23" fillId="68" borderId="38" xfId="0" applyFont="1" applyFill="1" applyBorder="1" applyAlignment="1" applyProtection="1">
      <alignment horizontal="center" vertical="center" wrapText="1"/>
      <protection locked="0"/>
    </xf>
    <xf numFmtId="0" fontId="28" fillId="68" borderId="39" xfId="0" applyFont="1" applyFill="1" applyBorder="1" applyAlignment="1" applyProtection="1">
      <alignment vertical="center" wrapText="1"/>
      <protection locked="0"/>
    </xf>
    <xf numFmtId="0" fontId="28" fillId="68" borderId="40" xfId="0" applyFont="1" applyFill="1" applyBorder="1" applyAlignment="1" applyProtection="1">
      <alignment horizontal="right" wrapText="1"/>
      <protection locked="0"/>
    </xf>
    <xf numFmtId="0" fontId="19" fillId="0" borderId="51" xfId="99" applyFont="1" applyFill="1" applyBorder="1" applyAlignment="1" applyProtection="1">
      <alignment horizontal="center" vertical="center" wrapText="1"/>
      <protection locked="0"/>
    </xf>
    <xf numFmtId="0" fontId="33" fillId="0" borderId="0" xfId="99" applyFont="1" applyFill="1" applyBorder="1" applyAlignment="1">
      <alignment horizontal="center" vertical="center" wrapText="1"/>
      <protection/>
    </xf>
    <xf numFmtId="0" fontId="34" fillId="0" borderId="82" xfId="99" applyFont="1" applyFill="1" applyBorder="1" applyAlignment="1" applyProtection="1">
      <alignment horizontal="center" vertical="center"/>
      <protection locked="0"/>
    </xf>
    <xf numFmtId="0" fontId="14" fillId="0" borderId="0" xfId="99" applyFont="1" applyFill="1" applyBorder="1" applyAlignment="1" applyProtection="1">
      <alignment horizontal="center" vertical="center"/>
      <protection locked="0"/>
    </xf>
    <xf numFmtId="0" fontId="34" fillId="0" borderId="0" xfId="99" applyFont="1" applyFill="1" applyBorder="1" applyAlignment="1" applyProtection="1">
      <alignment horizontal="center" vertical="center"/>
      <protection locked="0"/>
    </xf>
    <xf numFmtId="0" fontId="14" fillId="0" borderId="19" xfId="99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14" fillId="61" borderId="63" xfId="0" applyFont="1" applyFill="1" applyBorder="1" applyAlignment="1">
      <alignment horizontal="center" vertical="center" wrapText="1"/>
    </xf>
    <xf numFmtId="0" fontId="14" fillId="60" borderId="63" xfId="0" applyFont="1" applyFill="1" applyBorder="1" applyAlignment="1">
      <alignment horizontal="center" vertical="center" wrapText="1"/>
    </xf>
    <xf numFmtId="0" fontId="24" fillId="65" borderId="69" xfId="101" applyFont="1" applyFill="1" applyBorder="1" applyAlignment="1">
      <alignment vertical="center" wrapText="1"/>
      <protection/>
    </xf>
    <xf numFmtId="0" fontId="24" fillId="65" borderId="72" xfId="101" applyFont="1" applyFill="1" applyBorder="1" applyAlignment="1">
      <alignment vertical="center" wrapText="1"/>
      <protection/>
    </xf>
    <xf numFmtId="0" fontId="31" fillId="0" borderId="0" xfId="0" applyFont="1" applyFill="1" applyBorder="1" applyAlignment="1">
      <alignment vertical="center" wrapText="1"/>
    </xf>
    <xf numFmtId="0" fontId="31" fillId="65" borderId="0" xfId="0" applyFont="1" applyFill="1" applyBorder="1" applyAlignment="1">
      <alignment horizontal="left" vertical="center" wrapText="1"/>
    </xf>
    <xf numFmtId="0" fontId="31" fillId="65" borderId="0" xfId="0" applyFont="1" applyFill="1" applyBorder="1" applyAlignment="1">
      <alignment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23" fillId="68" borderId="97" xfId="0" applyFont="1" applyFill="1" applyBorder="1" applyAlignment="1" applyProtection="1">
      <alignment horizontal="center" vertical="center" wrapText="1"/>
      <protection locked="0"/>
    </xf>
    <xf numFmtId="0" fontId="23" fillId="68" borderId="98" xfId="0" applyFont="1" applyFill="1" applyBorder="1" applyAlignment="1" applyProtection="1">
      <alignment horizontal="center" vertical="center" wrapText="1"/>
      <protection locked="0"/>
    </xf>
    <xf numFmtId="0" fontId="30" fillId="0" borderId="94" xfId="0" applyFont="1" applyFill="1" applyBorder="1" applyAlignment="1">
      <alignment vertical="center" wrapText="1"/>
    </xf>
    <xf numFmtId="0" fontId="28" fillId="68" borderId="99" xfId="0" applyFont="1" applyFill="1" applyBorder="1" applyAlignment="1" applyProtection="1">
      <alignment horizontal="center" vertical="center" wrapText="1"/>
      <protection locked="0"/>
    </xf>
    <xf numFmtId="0" fontId="28" fillId="68" borderId="100" xfId="0" applyFont="1" applyFill="1" applyBorder="1" applyAlignment="1" applyProtection="1">
      <alignment horizontal="center" vertical="center" wrapText="1"/>
      <protection locked="0"/>
    </xf>
    <xf numFmtId="0" fontId="28" fillId="68" borderId="101" xfId="0" applyFont="1" applyFill="1" applyBorder="1" applyAlignment="1" applyProtection="1">
      <alignment horizontal="center" vertical="center" wrapText="1"/>
      <protection locked="0"/>
    </xf>
    <xf numFmtId="0" fontId="28" fillId="68" borderId="102" xfId="0" applyFont="1" applyFill="1" applyBorder="1" applyAlignment="1" applyProtection="1">
      <alignment horizontal="center" vertical="center" wrapText="1"/>
      <protection locked="0"/>
    </xf>
    <xf numFmtId="0" fontId="28" fillId="68" borderId="98" xfId="0" applyFont="1" applyFill="1" applyBorder="1" applyAlignment="1" applyProtection="1">
      <alignment horizontal="center" vertical="center" wrapText="1"/>
      <protection locked="0"/>
    </xf>
    <xf numFmtId="0" fontId="28" fillId="68" borderId="97" xfId="0" applyFont="1" applyFill="1" applyBorder="1" applyAlignment="1" applyProtection="1">
      <alignment horizontal="center" vertical="center" wrapText="1"/>
      <protection locked="0"/>
    </xf>
    <xf numFmtId="0" fontId="19" fillId="0" borderId="103" xfId="0" applyFont="1" applyFill="1" applyBorder="1" applyAlignment="1">
      <alignment vertical="center" wrapText="1"/>
    </xf>
    <xf numFmtId="0" fontId="19" fillId="0" borderId="63" xfId="0" applyFont="1" applyFill="1" applyBorder="1" applyAlignment="1">
      <alignment vertical="center" wrapText="1"/>
    </xf>
    <xf numFmtId="0" fontId="19" fillId="0" borderId="104" xfId="0" applyFont="1" applyFill="1" applyBorder="1" applyAlignment="1" applyProtection="1">
      <alignment horizontal="center" vertical="top" textRotation="180" wrapText="1"/>
      <protection locked="0"/>
    </xf>
    <xf numFmtId="0" fontId="19" fillId="0" borderId="105" xfId="0" applyFont="1" applyFill="1" applyBorder="1" applyAlignment="1" applyProtection="1">
      <alignment horizontal="center" vertical="top" textRotation="180" wrapText="1"/>
      <protection locked="0"/>
    </xf>
    <xf numFmtId="0" fontId="19" fillId="0" borderId="94" xfId="0" applyFont="1" applyFill="1" applyBorder="1" applyAlignment="1">
      <alignment vertical="center" wrapText="1"/>
    </xf>
    <xf numFmtId="0" fontId="19" fillId="0" borderId="69" xfId="0" applyFont="1" applyFill="1" applyBorder="1" applyAlignment="1">
      <alignment vertical="center" wrapText="1"/>
    </xf>
    <xf numFmtId="0" fontId="19" fillId="0" borderId="72" xfId="0" applyFont="1" applyFill="1" applyBorder="1" applyAlignment="1">
      <alignment vertical="center" wrapText="1"/>
    </xf>
    <xf numFmtId="0" fontId="19" fillId="0" borderId="61" xfId="0" applyFont="1" applyFill="1" applyBorder="1" applyAlignment="1">
      <alignment vertical="center" wrapText="1"/>
    </xf>
    <xf numFmtId="0" fontId="19" fillId="0" borderId="106" xfId="0" applyFont="1" applyFill="1" applyBorder="1" applyAlignment="1">
      <alignment vertical="center" wrapText="1"/>
    </xf>
    <xf numFmtId="0" fontId="19" fillId="0" borderId="107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74" xfId="0" applyFont="1" applyFill="1" applyBorder="1" applyAlignment="1">
      <alignment vertical="center" wrapText="1"/>
    </xf>
    <xf numFmtId="0" fontId="27" fillId="0" borderId="108" xfId="80" applyNumberFormat="1" applyFont="1" applyFill="1" applyBorder="1" applyAlignment="1" applyProtection="1">
      <alignment vertical="center" textRotation="180" wrapText="1"/>
      <protection locked="0"/>
    </xf>
    <xf numFmtId="0" fontId="19" fillId="0" borderId="109" xfId="0" applyFont="1" applyFill="1" applyBorder="1" applyAlignment="1">
      <alignment vertical="center" wrapText="1"/>
    </xf>
    <xf numFmtId="0" fontId="24" fillId="0" borderId="63" xfId="0" applyFont="1" applyFill="1" applyBorder="1" applyAlignment="1">
      <alignment horizontal="right" wrapText="1"/>
    </xf>
    <xf numFmtId="1" fontId="24" fillId="0" borderId="63" xfId="0" applyNumberFormat="1" applyFont="1" applyFill="1" applyBorder="1" applyAlignment="1">
      <alignment horizontal="right" wrapText="1"/>
    </xf>
    <xf numFmtId="0" fontId="27" fillId="0" borderId="60" xfId="80" applyNumberFormat="1" applyFont="1" applyFill="1" applyBorder="1" applyAlignment="1" applyProtection="1">
      <alignment vertical="center" textRotation="180" wrapText="1"/>
      <protection locked="0"/>
    </xf>
    <xf numFmtId="0" fontId="28" fillId="35" borderId="102" xfId="0" applyFont="1" applyFill="1" applyBorder="1" applyAlignment="1" applyProtection="1">
      <alignment horizontal="center" vertical="center" wrapText="1"/>
      <protection locked="0"/>
    </xf>
    <xf numFmtId="0" fontId="28" fillId="35" borderId="97" xfId="0" applyFont="1" applyFill="1" applyBorder="1" applyAlignment="1" applyProtection="1">
      <alignment horizontal="center" vertical="center" wrapText="1"/>
      <protection locked="0"/>
    </xf>
    <xf numFmtId="0" fontId="28" fillId="35" borderId="98" xfId="0" applyFont="1" applyFill="1" applyBorder="1" applyAlignment="1" applyProtection="1">
      <alignment horizontal="center" vertical="center" wrapText="1"/>
      <protection locked="0"/>
    </xf>
    <xf numFmtId="0" fontId="27" fillId="0" borderId="110" xfId="80" applyNumberFormat="1" applyFont="1" applyFill="1" applyBorder="1" applyAlignment="1" applyProtection="1">
      <alignment horizontal="center" vertical="center" textRotation="180" wrapText="1"/>
      <protection locked="0"/>
    </xf>
    <xf numFmtId="0" fontId="27" fillId="0" borderId="111" xfId="80" applyNumberFormat="1" applyFont="1" applyFill="1" applyBorder="1" applyAlignment="1" applyProtection="1">
      <alignment horizontal="center" vertical="center" textRotation="180" wrapText="1"/>
      <protection locked="0"/>
    </xf>
    <xf numFmtId="0" fontId="21" fillId="69" borderId="33" xfId="70" applyNumberFormat="1" applyFont="1" applyFill="1" applyBorder="1" applyAlignment="1" applyProtection="1">
      <alignment horizontal="center" vertical="center" wrapText="1"/>
      <protection locked="0"/>
    </xf>
    <xf numFmtId="0" fontId="79" fillId="63" borderId="72" xfId="101" applyFont="1" applyFill="1" applyBorder="1" applyAlignment="1">
      <alignment horizontal="center" vertical="center" wrapText="1"/>
      <protection/>
    </xf>
    <xf numFmtId="0" fontId="79" fillId="63" borderId="74" xfId="101" applyFont="1" applyFill="1" applyBorder="1" applyAlignment="1">
      <alignment horizontal="center" vertical="center" wrapText="1"/>
      <protection/>
    </xf>
    <xf numFmtId="1" fontId="24" fillId="0" borderId="72" xfId="0" applyNumberFormat="1" applyFont="1" applyFill="1" applyBorder="1" applyAlignment="1">
      <alignment horizontal="right" wrapText="1"/>
    </xf>
    <xf numFmtId="0" fontId="21" fillId="69" borderId="20" xfId="70" applyNumberFormat="1" applyFont="1" applyFill="1" applyBorder="1" applyAlignment="1" applyProtection="1">
      <alignment horizontal="center" vertical="center" wrapText="1"/>
      <protection locked="0"/>
    </xf>
    <xf numFmtId="0" fontId="28" fillId="35" borderId="99" xfId="0" applyFont="1" applyFill="1" applyBorder="1" applyAlignment="1" applyProtection="1">
      <alignment horizontal="center" vertical="center" wrapText="1"/>
      <protection locked="0"/>
    </xf>
    <xf numFmtId="0" fontId="28" fillId="35" borderId="100" xfId="0" applyFont="1" applyFill="1" applyBorder="1" applyAlignment="1" applyProtection="1">
      <alignment horizontal="center" vertical="center" wrapText="1"/>
      <protection locked="0"/>
    </xf>
    <xf numFmtId="0" fontId="23" fillId="35" borderId="97" xfId="0" applyFont="1" applyFill="1" applyBorder="1" applyAlignment="1" applyProtection="1">
      <alignment horizontal="center" vertical="center" wrapText="1"/>
      <protection locked="0"/>
    </xf>
    <xf numFmtId="0" fontId="23" fillId="35" borderId="98" xfId="0" applyFont="1" applyFill="1" applyBorder="1" applyAlignment="1" applyProtection="1">
      <alignment horizontal="center" vertical="center" wrapText="1"/>
      <protection locked="0"/>
    </xf>
    <xf numFmtId="0" fontId="28" fillId="35" borderId="101" xfId="0" applyFont="1" applyFill="1" applyBorder="1" applyAlignment="1" applyProtection="1">
      <alignment horizontal="center" vertical="center" wrapText="1"/>
      <protection locked="0"/>
    </xf>
    <xf numFmtId="0" fontId="19" fillId="0" borderId="63" xfId="102" applyFont="1" applyFill="1" applyBorder="1" applyAlignment="1">
      <alignment vertical="center" wrapText="1"/>
      <protection/>
    </xf>
    <xf numFmtId="0" fontId="24" fillId="0" borderId="95" xfId="0" applyFont="1" applyFill="1" applyBorder="1" applyAlignment="1">
      <alignment horizontal="center" vertical="center" wrapText="1"/>
    </xf>
    <xf numFmtId="0" fontId="24" fillId="0" borderId="96" xfId="0" applyFont="1" applyFill="1" applyBorder="1" applyAlignment="1">
      <alignment horizontal="center" vertical="center" wrapText="1"/>
    </xf>
    <xf numFmtId="0" fontId="24" fillId="0" borderId="94" xfId="0" applyFont="1" applyFill="1" applyBorder="1" applyAlignment="1">
      <alignment horizontal="center" vertical="center" wrapText="1"/>
    </xf>
    <xf numFmtId="1" fontId="24" fillId="0" borderId="95" xfId="0" applyNumberFormat="1" applyFont="1" applyFill="1" applyBorder="1" applyAlignment="1">
      <alignment horizontal="center" vertical="center" wrapText="1"/>
    </xf>
    <xf numFmtId="1" fontId="24" fillId="0" borderId="96" xfId="0" applyNumberFormat="1" applyFont="1" applyFill="1" applyBorder="1" applyAlignment="1">
      <alignment horizontal="center" vertical="center" wrapText="1"/>
    </xf>
    <xf numFmtId="1" fontId="24" fillId="0" borderId="94" xfId="0" applyNumberFormat="1" applyFont="1" applyFill="1" applyBorder="1" applyAlignment="1">
      <alignment horizontal="center" vertical="center" wrapText="1"/>
    </xf>
    <xf numFmtId="0" fontId="80" fillId="63" borderId="112" xfId="101" applyFont="1" applyFill="1" applyBorder="1" applyAlignment="1">
      <alignment horizontal="center" vertical="center" textRotation="90" wrapText="1"/>
      <protection/>
    </xf>
    <xf numFmtId="0" fontId="81" fillId="63" borderId="113" xfId="101" applyFont="1" applyFill="1" applyBorder="1" applyAlignment="1">
      <alignment horizontal="center" vertical="center" textRotation="90" wrapText="1"/>
      <protection/>
    </xf>
    <xf numFmtId="0" fontId="81" fillId="63" borderId="114" xfId="101" applyFont="1" applyFill="1" applyBorder="1" applyAlignment="1">
      <alignment horizontal="center" vertical="center" textRotation="90" wrapText="1"/>
      <protection/>
    </xf>
    <xf numFmtId="0" fontId="19" fillId="65" borderId="63" xfId="0" applyFont="1" applyFill="1" applyBorder="1" applyAlignment="1">
      <alignment vertical="center" wrapText="1"/>
    </xf>
    <xf numFmtId="0" fontId="36" fillId="0" borderId="0" xfId="99" applyFont="1" applyFill="1" applyBorder="1" applyAlignment="1" applyProtection="1">
      <alignment horizontal="right"/>
      <protection locked="0"/>
    </xf>
    <xf numFmtId="0" fontId="36" fillId="0" borderId="0" xfId="99" applyFont="1" applyFill="1" applyBorder="1">
      <alignment/>
      <protection/>
    </xf>
    <xf numFmtId="0" fontId="35" fillId="0" borderId="0" xfId="99" applyFont="1" applyFill="1" applyBorder="1" applyAlignment="1">
      <alignment horizontal="right"/>
      <protection/>
    </xf>
    <xf numFmtId="0" fontId="39" fillId="0" borderId="0" xfId="99" applyFont="1" applyFill="1" applyBorder="1" applyAlignment="1">
      <alignment horizontal="right"/>
      <protection/>
    </xf>
    <xf numFmtId="0" fontId="41" fillId="0" borderId="0" xfId="99" applyFont="1" applyFill="1" applyBorder="1" applyAlignment="1">
      <alignment horizontal="right"/>
      <protection/>
    </xf>
    <xf numFmtId="0" fontId="35" fillId="0" borderId="19" xfId="99" applyFont="1" applyFill="1" applyBorder="1" applyAlignment="1" applyProtection="1">
      <alignment horizontal="right" vertical="center"/>
      <protection/>
    </xf>
    <xf numFmtId="0" fontId="36" fillId="0" borderId="20" xfId="99" applyFont="1" applyFill="1" applyBorder="1" applyAlignment="1">
      <alignment horizontal="center" vertical="center"/>
      <protection/>
    </xf>
    <xf numFmtId="165" fontId="38" fillId="0" borderId="20" xfId="66" applyNumberFormat="1" applyFont="1" applyFill="1" applyBorder="1" applyAlignment="1" applyProtection="1">
      <alignment horizontal="center" vertical="center"/>
      <protection/>
    </xf>
    <xf numFmtId="0" fontId="19" fillId="0" borderId="27" xfId="99" applyFont="1" applyFill="1" applyBorder="1" applyAlignment="1" applyProtection="1">
      <alignment horizontal="left" vertical="center" wrapText="1"/>
      <protection/>
    </xf>
    <xf numFmtId="0" fontId="19" fillId="0" borderId="25" xfId="99" applyFont="1" applyFill="1" applyBorder="1" applyAlignment="1" applyProtection="1">
      <alignment horizontal="left" vertical="center" wrapText="1"/>
      <protection/>
    </xf>
    <xf numFmtId="0" fontId="19" fillId="0" borderId="115" xfId="99" applyFont="1" applyFill="1" applyBorder="1" applyAlignment="1" applyProtection="1">
      <alignment horizontal="left" vertical="center" wrapText="1"/>
      <protection/>
    </xf>
    <xf numFmtId="0" fontId="19" fillId="0" borderId="116" xfId="99" applyFont="1" applyFill="1" applyBorder="1" applyAlignment="1" applyProtection="1">
      <alignment horizontal="left" vertical="center" wrapText="1"/>
      <protection/>
    </xf>
    <xf numFmtId="0" fontId="19" fillId="0" borderId="30" xfId="99" applyFont="1" applyFill="1" applyBorder="1" applyAlignment="1" applyProtection="1">
      <alignment horizontal="left" vertical="center" wrapText="1"/>
      <protection/>
    </xf>
    <xf numFmtId="0" fontId="19" fillId="0" borderId="57" xfId="99" applyFont="1" applyFill="1" applyBorder="1" applyAlignment="1" applyProtection="1">
      <alignment horizontal="left" vertical="center" wrapText="1"/>
      <protection/>
    </xf>
    <xf numFmtId="0" fontId="19" fillId="0" borderId="60" xfId="99" applyFont="1" applyFill="1" applyBorder="1" applyAlignment="1" applyProtection="1">
      <alignment horizontal="left" vertical="center" wrapText="1"/>
      <protection/>
    </xf>
    <xf numFmtId="0" fontId="19" fillId="0" borderId="23" xfId="99" applyFont="1" applyFill="1" applyBorder="1" applyAlignment="1" applyProtection="1">
      <alignment horizontal="left" vertical="center" wrapText="1"/>
      <protection/>
    </xf>
    <xf numFmtId="0" fontId="29" fillId="0" borderId="20" xfId="99" applyFont="1" applyFill="1" applyBorder="1" applyAlignment="1" applyProtection="1">
      <alignment horizontal="center" vertical="center"/>
      <protection/>
    </xf>
    <xf numFmtId="0" fontId="29" fillId="0" borderId="117" xfId="99" applyFont="1" applyFill="1" applyBorder="1" applyAlignment="1" applyProtection="1">
      <alignment horizontal="center" vertical="center"/>
      <protection locked="0"/>
    </xf>
    <xf numFmtId="0" fontId="19" fillId="0" borderId="118" xfId="99" applyFont="1" applyFill="1" applyBorder="1" applyAlignment="1" applyProtection="1">
      <alignment horizontal="center" vertical="center"/>
      <protection/>
    </xf>
    <xf numFmtId="0" fontId="19" fillId="0" borderId="119" xfId="99" applyFont="1" applyFill="1" applyBorder="1" applyAlignment="1" applyProtection="1">
      <alignment horizontal="center" vertical="center"/>
      <protection/>
    </xf>
    <xf numFmtId="0" fontId="19" fillId="0" borderId="120" xfId="99" applyFont="1" applyFill="1" applyBorder="1" applyAlignment="1" applyProtection="1">
      <alignment horizontal="center" vertical="center"/>
      <protection/>
    </xf>
    <xf numFmtId="0" fontId="19" fillId="0" borderId="121" xfId="99" applyFont="1" applyFill="1" applyBorder="1" applyAlignment="1" applyProtection="1">
      <alignment horizontal="left" vertical="center" wrapText="1"/>
      <protection/>
    </xf>
    <xf numFmtId="0" fontId="32" fillId="0" borderId="25" xfId="99" applyFont="1" applyFill="1" applyBorder="1" applyAlignment="1" applyProtection="1">
      <alignment horizontal="left" vertical="center" wrapText="1"/>
      <protection/>
    </xf>
    <xf numFmtId="0" fontId="47" fillId="0" borderId="122" xfId="0" applyFont="1" applyFill="1" applyBorder="1" applyAlignment="1">
      <alignment horizontal="center" vertical="center" wrapText="1"/>
    </xf>
  </cellXfs>
  <cellStyles count="10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 2" xfId="21"/>
    <cellStyle name="20% - Accent2 2" xfId="22"/>
    <cellStyle name="20% - Accent3 2" xfId="23"/>
    <cellStyle name="20% - Accent4 2" xfId="24"/>
    <cellStyle name="20% - Accent5 2" xfId="25"/>
    <cellStyle name="20% - Accent6 2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 2" xfId="33"/>
    <cellStyle name="40% - Accent2 2" xfId="34"/>
    <cellStyle name="40% - Accent3 2" xfId="35"/>
    <cellStyle name="40% - Accent4 2" xfId="36"/>
    <cellStyle name="40% - Accent5 2" xfId="37"/>
    <cellStyle name="40% - Accent6 2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Bad 2" xfId="57"/>
    <cellStyle name="Bevitel" xfId="58"/>
    <cellStyle name="Calculation 2" xfId="59"/>
    <cellStyle name="Check Cell 2" xfId="60"/>
    <cellStyle name="Cím" xfId="61"/>
    <cellStyle name="Címsor 1" xfId="62"/>
    <cellStyle name="Címsor 2" xfId="63"/>
    <cellStyle name="Címsor 3" xfId="64"/>
    <cellStyle name="Címsor 4" xfId="65"/>
    <cellStyle name="Currency 2" xfId="66"/>
    <cellStyle name="Ellenőrzőcella" xfId="67"/>
    <cellStyle name="Excel Built-in Normal 2 2" xfId="68"/>
    <cellStyle name="Excel Built-in Normal 3 3" xfId="69"/>
    <cellStyle name="Excel_BuiltIn_Rossz" xfId="70"/>
    <cellStyle name="Explanatory Text 2" xfId="71"/>
    <cellStyle name="Comma" xfId="72"/>
    <cellStyle name="Comma [0]" xfId="73"/>
    <cellStyle name="Figyelmeztetés" xfId="74"/>
    <cellStyle name="Good 2" xfId="75"/>
    <cellStyle name="Heading 1 2" xfId="76"/>
    <cellStyle name="Heading 2 2" xfId="77"/>
    <cellStyle name="Heading 3 2" xfId="78"/>
    <cellStyle name="Heading 4 2" xfId="79"/>
    <cellStyle name="Hyperlink" xfId="80"/>
    <cellStyle name="Hivatkozott cella" xfId="81"/>
    <cellStyle name="Input 2" xfId="82"/>
    <cellStyle name="Jegyzet" xfId="83"/>
    <cellStyle name="Jelölőszín (1)" xfId="84"/>
    <cellStyle name="Jelölőszín (2)" xfId="85"/>
    <cellStyle name="Jelölőszín (3)" xfId="86"/>
    <cellStyle name="Jelölőszín (4)" xfId="87"/>
    <cellStyle name="Jelölőszín (5)" xfId="88"/>
    <cellStyle name="Jelölőszín (6)" xfId="89"/>
    <cellStyle name="Jó" xfId="90"/>
    <cellStyle name="Kimenet" xfId="91"/>
    <cellStyle name="Followed Hyperlink" xfId="92"/>
    <cellStyle name="Linked Cell 2" xfId="93"/>
    <cellStyle name="Magyarázó szöveg" xfId="94"/>
    <cellStyle name="Neutral 2" xfId="95"/>
    <cellStyle name="Normal 2" xfId="96"/>
    <cellStyle name="Normál 2" xfId="97"/>
    <cellStyle name="Normál 2 6" xfId="98"/>
    <cellStyle name="Normal 3" xfId="99"/>
    <cellStyle name="Normál 4" xfId="100"/>
    <cellStyle name="Normál 6" xfId="101"/>
    <cellStyle name="Normál_Étlap 2012 30" xfId="102"/>
    <cellStyle name="Note 2" xfId="103"/>
    <cellStyle name="Output 2" xfId="104"/>
    <cellStyle name="Összesen" xfId="105"/>
    <cellStyle name="Currency" xfId="106"/>
    <cellStyle name="Currency [0]" xfId="107"/>
    <cellStyle name="Rossz" xfId="108"/>
    <cellStyle name="Semleges" xfId="109"/>
    <cellStyle name="Számítás" xfId="110"/>
    <cellStyle name="Percent" xfId="111"/>
    <cellStyle name="Title 2" xfId="112"/>
    <cellStyle name="Total 2" xfId="113"/>
    <cellStyle name="Warning Text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0</xdr:colOff>
      <xdr:row>1</xdr:row>
      <xdr:rowOff>28575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63575" cy="1743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57150</xdr:colOff>
      <xdr:row>66</xdr:row>
      <xdr:rowOff>952500</xdr:rowOff>
    </xdr:from>
    <xdr:to>
      <xdr:col>1</xdr:col>
      <xdr:colOff>1276350</xdr:colOff>
      <xdr:row>67</xdr:row>
      <xdr:rowOff>104775</xdr:rowOff>
    </xdr:to>
    <xdr:pic>
      <xdr:nvPicPr>
        <xdr:cNvPr id="2" name="Picture 14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66932175"/>
          <a:ext cx="1219200" cy="1190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67</xdr:row>
      <xdr:rowOff>600075</xdr:rowOff>
    </xdr:from>
    <xdr:to>
      <xdr:col>2</xdr:col>
      <xdr:colOff>0</xdr:colOff>
      <xdr:row>68</xdr:row>
      <xdr:rowOff>19050</xdr:rowOff>
    </xdr:to>
    <xdr:sp>
      <xdr:nvSpPr>
        <xdr:cNvPr id="3" name="$D$54"/>
        <xdr:cNvSpPr>
          <a:spLocks/>
        </xdr:cNvSpPr>
      </xdr:nvSpPr>
      <xdr:spPr>
        <a:xfrm>
          <a:off x="1790700" y="686181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345 Ft</a:t>
          </a:r>
        </a:p>
      </xdr:txBody>
    </xdr:sp>
    <xdr:clientData fLocksWithSheet="0"/>
  </xdr:twoCellAnchor>
  <xdr:twoCellAnchor>
    <xdr:from>
      <xdr:col>2</xdr:col>
      <xdr:colOff>0</xdr:colOff>
      <xdr:row>67</xdr:row>
      <xdr:rowOff>600075</xdr:rowOff>
    </xdr:from>
    <xdr:to>
      <xdr:col>2</xdr:col>
      <xdr:colOff>0</xdr:colOff>
      <xdr:row>68</xdr:row>
      <xdr:rowOff>19050</xdr:rowOff>
    </xdr:to>
    <xdr:sp>
      <xdr:nvSpPr>
        <xdr:cNvPr id="4" name="$F$54"/>
        <xdr:cNvSpPr>
          <a:spLocks/>
        </xdr:cNvSpPr>
      </xdr:nvSpPr>
      <xdr:spPr>
        <a:xfrm>
          <a:off x="1790700" y="686181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325 Ft</a:t>
          </a:r>
        </a:p>
      </xdr:txBody>
    </xdr:sp>
    <xdr:clientData fLocksWithSheet="0"/>
  </xdr:twoCellAnchor>
  <xdr:twoCellAnchor>
    <xdr:from>
      <xdr:col>2</xdr:col>
      <xdr:colOff>0</xdr:colOff>
      <xdr:row>67</xdr:row>
      <xdr:rowOff>609600</xdr:rowOff>
    </xdr:from>
    <xdr:to>
      <xdr:col>2</xdr:col>
      <xdr:colOff>0</xdr:colOff>
      <xdr:row>68</xdr:row>
      <xdr:rowOff>19050</xdr:rowOff>
    </xdr:to>
    <xdr:sp>
      <xdr:nvSpPr>
        <xdr:cNvPr id="5" name="$H$54"/>
        <xdr:cNvSpPr>
          <a:spLocks/>
        </xdr:cNvSpPr>
      </xdr:nvSpPr>
      <xdr:spPr>
        <a:xfrm>
          <a:off x="1790700" y="686276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305 Ft</a:t>
          </a:r>
        </a:p>
      </xdr:txBody>
    </xdr:sp>
    <xdr:clientData fLocksWithSheet="0"/>
  </xdr:twoCellAnchor>
  <xdr:twoCellAnchor>
    <xdr:from>
      <xdr:col>4</xdr:col>
      <xdr:colOff>0</xdr:colOff>
      <xdr:row>67</xdr:row>
      <xdr:rowOff>800100</xdr:rowOff>
    </xdr:from>
    <xdr:to>
      <xdr:col>4</xdr:col>
      <xdr:colOff>0</xdr:colOff>
      <xdr:row>68</xdr:row>
      <xdr:rowOff>0</xdr:rowOff>
    </xdr:to>
    <xdr:sp>
      <xdr:nvSpPr>
        <xdr:cNvPr id="6" name="$F$48"/>
        <xdr:cNvSpPr>
          <a:spLocks/>
        </xdr:cNvSpPr>
      </xdr:nvSpPr>
      <xdr:spPr>
        <a:xfrm>
          <a:off x="4086225" y="68818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825 Ft</a:t>
          </a:r>
        </a:p>
      </xdr:txBody>
    </xdr:sp>
    <xdr:clientData fLocksWithSheet="0"/>
  </xdr:twoCellAnchor>
  <xdr:twoCellAnchor>
    <xdr:from>
      <xdr:col>4</xdr:col>
      <xdr:colOff>19050</xdr:colOff>
      <xdr:row>68</xdr:row>
      <xdr:rowOff>9525</xdr:rowOff>
    </xdr:from>
    <xdr:to>
      <xdr:col>4</xdr:col>
      <xdr:colOff>28575</xdr:colOff>
      <xdr:row>68</xdr:row>
      <xdr:rowOff>38100</xdr:rowOff>
    </xdr:to>
    <xdr:sp>
      <xdr:nvSpPr>
        <xdr:cNvPr id="7" name="$F$47"/>
        <xdr:cNvSpPr>
          <a:spLocks/>
        </xdr:cNvSpPr>
      </xdr:nvSpPr>
      <xdr:spPr>
        <a:xfrm>
          <a:off x="4105275" y="6882765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1030 Ft</a:t>
          </a:r>
        </a:p>
      </xdr:txBody>
    </xdr:sp>
    <xdr:clientData fLocksWithSheet="0"/>
  </xdr:twoCellAnchor>
  <xdr:twoCellAnchor>
    <xdr:from>
      <xdr:col>4</xdr:col>
      <xdr:colOff>0</xdr:colOff>
      <xdr:row>68</xdr:row>
      <xdr:rowOff>19050</xdr:rowOff>
    </xdr:from>
    <xdr:to>
      <xdr:col>4</xdr:col>
      <xdr:colOff>0</xdr:colOff>
      <xdr:row>68</xdr:row>
      <xdr:rowOff>76200</xdr:rowOff>
    </xdr:to>
    <xdr:sp>
      <xdr:nvSpPr>
        <xdr:cNvPr id="8" name="$F$47"/>
        <xdr:cNvSpPr>
          <a:spLocks/>
        </xdr:cNvSpPr>
      </xdr:nvSpPr>
      <xdr:spPr>
        <a:xfrm>
          <a:off x="4086225" y="688371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1135 Ft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12</xdr:col>
      <xdr:colOff>0</xdr:colOff>
      <xdr:row>1</xdr:row>
      <xdr:rowOff>28575</xdr:rowOff>
    </xdr:to>
    <xdr:pic>
      <xdr:nvPicPr>
        <xdr:cNvPr id="9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363575" cy="1743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67</xdr:row>
      <xdr:rowOff>600075</xdr:rowOff>
    </xdr:from>
    <xdr:to>
      <xdr:col>2</xdr:col>
      <xdr:colOff>0</xdr:colOff>
      <xdr:row>68</xdr:row>
      <xdr:rowOff>19050</xdr:rowOff>
    </xdr:to>
    <xdr:sp>
      <xdr:nvSpPr>
        <xdr:cNvPr id="10" name="$D$54"/>
        <xdr:cNvSpPr>
          <a:spLocks/>
        </xdr:cNvSpPr>
      </xdr:nvSpPr>
      <xdr:spPr>
        <a:xfrm>
          <a:off x="1790700" y="686181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345 Ft</a:t>
          </a:r>
        </a:p>
      </xdr:txBody>
    </xdr:sp>
    <xdr:clientData fLocksWithSheet="0"/>
  </xdr:twoCellAnchor>
  <xdr:twoCellAnchor>
    <xdr:from>
      <xdr:col>2</xdr:col>
      <xdr:colOff>0</xdr:colOff>
      <xdr:row>67</xdr:row>
      <xdr:rowOff>600075</xdr:rowOff>
    </xdr:from>
    <xdr:to>
      <xdr:col>2</xdr:col>
      <xdr:colOff>0</xdr:colOff>
      <xdr:row>68</xdr:row>
      <xdr:rowOff>19050</xdr:rowOff>
    </xdr:to>
    <xdr:sp>
      <xdr:nvSpPr>
        <xdr:cNvPr id="11" name="$F$54"/>
        <xdr:cNvSpPr>
          <a:spLocks/>
        </xdr:cNvSpPr>
      </xdr:nvSpPr>
      <xdr:spPr>
        <a:xfrm>
          <a:off x="1790700" y="68618100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325 Ft</a:t>
          </a:r>
        </a:p>
      </xdr:txBody>
    </xdr:sp>
    <xdr:clientData fLocksWithSheet="0"/>
  </xdr:twoCellAnchor>
  <xdr:twoCellAnchor>
    <xdr:from>
      <xdr:col>2</xdr:col>
      <xdr:colOff>0</xdr:colOff>
      <xdr:row>67</xdr:row>
      <xdr:rowOff>609600</xdr:rowOff>
    </xdr:from>
    <xdr:to>
      <xdr:col>2</xdr:col>
      <xdr:colOff>0</xdr:colOff>
      <xdr:row>68</xdr:row>
      <xdr:rowOff>19050</xdr:rowOff>
    </xdr:to>
    <xdr:sp>
      <xdr:nvSpPr>
        <xdr:cNvPr id="12" name="$H$54"/>
        <xdr:cNvSpPr>
          <a:spLocks/>
        </xdr:cNvSpPr>
      </xdr:nvSpPr>
      <xdr:spPr>
        <a:xfrm>
          <a:off x="1790700" y="6862762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305 Ft</a:t>
          </a:r>
        </a:p>
      </xdr:txBody>
    </xdr:sp>
    <xdr:clientData fLocksWithSheet="0"/>
  </xdr:twoCellAnchor>
  <xdr:twoCellAnchor>
    <xdr:from>
      <xdr:col>4</xdr:col>
      <xdr:colOff>0</xdr:colOff>
      <xdr:row>67</xdr:row>
      <xdr:rowOff>800100</xdr:rowOff>
    </xdr:from>
    <xdr:to>
      <xdr:col>4</xdr:col>
      <xdr:colOff>0</xdr:colOff>
      <xdr:row>68</xdr:row>
      <xdr:rowOff>0</xdr:rowOff>
    </xdr:to>
    <xdr:sp>
      <xdr:nvSpPr>
        <xdr:cNvPr id="13" name="$F$48"/>
        <xdr:cNvSpPr>
          <a:spLocks/>
        </xdr:cNvSpPr>
      </xdr:nvSpPr>
      <xdr:spPr>
        <a:xfrm>
          <a:off x="4086225" y="68818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825 Ft</a:t>
          </a:r>
        </a:p>
      </xdr:txBody>
    </xdr:sp>
    <xdr:clientData fLocksWithSheet="0"/>
  </xdr:twoCellAnchor>
  <xdr:twoCellAnchor>
    <xdr:from>
      <xdr:col>4</xdr:col>
      <xdr:colOff>19050</xdr:colOff>
      <xdr:row>68</xdr:row>
      <xdr:rowOff>9525</xdr:rowOff>
    </xdr:from>
    <xdr:to>
      <xdr:col>4</xdr:col>
      <xdr:colOff>28575</xdr:colOff>
      <xdr:row>68</xdr:row>
      <xdr:rowOff>38100</xdr:rowOff>
    </xdr:to>
    <xdr:sp>
      <xdr:nvSpPr>
        <xdr:cNvPr id="14" name="$F$47"/>
        <xdr:cNvSpPr>
          <a:spLocks/>
        </xdr:cNvSpPr>
      </xdr:nvSpPr>
      <xdr:spPr>
        <a:xfrm>
          <a:off x="4105275" y="6882765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1030 Ft</a:t>
          </a:r>
        </a:p>
      </xdr:txBody>
    </xdr:sp>
    <xdr:clientData fLocksWithSheet="0"/>
  </xdr:twoCellAnchor>
  <xdr:twoCellAnchor>
    <xdr:from>
      <xdr:col>4</xdr:col>
      <xdr:colOff>0</xdr:colOff>
      <xdr:row>68</xdr:row>
      <xdr:rowOff>19050</xdr:rowOff>
    </xdr:from>
    <xdr:to>
      <xdr:col>4</xdr:col>
      <xdr:colOff>0</xdr:colOff>
      <xdr:row>68</xdr:row>
      <xdr:rowOff>76200</xdr:rowOff>
    </xdr:to>
    <xdr:sp>
      <xdr:nvSpPr>
        <xdr:cNvPr id="15" name="$F$47"/>
        <xdr:cNvSpPr>
          <a:spLocks/>
        </xdr:cNvSpPr>
      </xdr:nvSpPr>
      <xdr:spPr>
        <a:xfrm>
          <a:off x="4086225" y="688371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1135 Ft</a:t>
          </a:r>
        </a:p>
      </xdr:txBody>
    </xdr:sp>
    <xdr:clientData fLocksWithSheet="0"/>
  </xdr:twoCellAnchor>
  <xdr:twoCellAnchor>
    <xdr:from>
      <xdr:col>2</xdr:col>
      <xdr:colOff>0</xdr:colOff>
      <xdr:row>67</xdr:row>
      <xdr:rowOff>800100</xdr:rowOff>
    </xdr:from>
    <xdr:to>
      <xdr:col>2</xdr:col>
      <xdr:colOff>0</xdr:colOff>
      <xdr:row>68</xdr:row>
      <xdr:rowOff>0</xdr:rowOff>
    </xdr:to>
    <xdr:sp>
      <xdr:nvSpPr>
        <xdr:cNvPr id="16" name="$F$48"/>
        <xdr:cNvSpPr>
          <a:spLocks/>
        </xdr:cNvSpPr>
      </xdr:nvSpPr>
      <xdr:spPr>
        <a:xfrm>
          <a:off x="1790700" y="68818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825 Ft</a:t>
          </a:r>
        </a:p>
      </xdr:txBody>
    </xdr:sp>
    <xdr:clientData fLocksWithSheet="0"/>
  </xdr:twoCellAnchor>
  <xdr:twoCellAnchor>
    <xdr:from>
      <xdr:col>2</xdr:col>
      <xdr:colOff>19050</xdr:colOff>
      <xdr:row>68</xdr:row>
      <xdr:rowOff>9525</xdr:rowOff>
    </xdr:from>
    <xdr:to>
      <xdr:col>2</xdr:col>
      <xdr:colOff>28575</xdr:colOff>
      <xdr:row>68</xdr:row>
      <xdr:rowOff>38100</xdr:rowOff>
    </xdr:to>
    <xdr:sp>
      <xdr:nvSpPr>
        <xdr:cNvPr id="17" name="$F$47"/>
        <xdr:cNvSpPr>
          <a:spLocks/>
        </xdr:cNvSpPr>
      </xdr:nvSpPr>
      <xdr:spPr>
        <a:xfrm>
          <a:off x="1809750" y="6882765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1030 Ft</a:t>
          </a:r>
        </a:p>
      </xdr:txBody>
    </xdr:sp>
    <xdr:clientData fLocksWithSheet="0"/>
  </xdr:twoCellAnchor>
  <xdr:twoCellAnchor>
    <xdr:from>
      <xdr:col>2</xdr:col>
      <xdr:colOff>0</xdr:colOff>
      <xdr:row>68</xdr:row>
      <xdr:rowOff>19050</xdr:rowOff>
    </xdr:from>
    <xdr:to>
      <xdr:col>2</xdr:col>
      <xdr:colOff>0</xdr:colOff>
      <xdr:row>68</xdr:row>
      <xdr:rowOff>76200</xdr:rowOff>
    </xdr:to>
    <xdr:sp>
      <xdr:nvSpPr>
        <xdr:cNvPr id="18" name="$F$47"/>
        <xdr:cNvSpPr>
          <a:spLocks/>
        </xdr:cNvSpPr>
      </xdr:nvSpPr>
      <xdr:spPr>
        <a:xfrm>
          <a:off x="1790700" y="688371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1135 Ft</a:t>
          </a:r>
        </a:p>
      </xdr:txBody>
    </xdr:sp>
    <xdr:clientData fLocksWithSheet="0"/>
  </xdr:twoCellAnchor>
  <xdr:twoCellAnchor>
    <xdr:from>
      <xdr:col>2</xdr:col>
      <xdr:colOff>0</xdr:colOff>
      <xdr:row>67</xdr:row>
      <xdr:rowOff>800100</xdr:rowOff>
    </xdr:from>
    <xdr:to>
      <xdr:col>2</xdr:col>
      <xdr:colOff>0</xdr:colOff>
      <xdr:row>68</xdr:row>
      <xdr:rowOff>0</xdr:rowOff>
    </xdr:to>
    <xdr:sp>
      <xdr:nvSpPr>
        <xdr:cNvPr id="19" name="$F$48"/>
        <xdr:cNvSpPr>
          <a:spLocks/>
        </xdr:cNvSpPr>
      </xdr:nvSpPr>
      <xdr:spPr>
        <a:xfrm>
          <a:off x="1790700" y="68818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825 Ft</a:t>
          </a:r>
        </a:p>
      </xdr:txBody>
    </xdr:sp>
    <xdr:clientData fLocksWithSheet="0"/>
  </xdr:twoCellAnchor>
  <xdr:twoCellAnchor>
    <xdr:from>
      <xdr:col>2</xdr:col>
      <xdr:colOff>19050</xdr:colOff>
      <xdr:row>68</xdr:row>
      <xdr:rowOff>9525</xdr:rowOff>
    </xdr:from>
    <xdr:to>
      <xdr:col>2</xdr:col>
      <xdr:colOff>28575</xdr:colOff>
      <xdr:row>68</xdr:row>
      <xdr:rowOff>38100</xdr:rowOff>
    </xdr:to>
    <xdr:sp>
      <xdr:nvSpPr>
        <xdr:cNvPr id="20" name="$F$47"/>
        <xdr:cNvSpPr>
          <a:spLocks/>
        </xdr:cNvSpPr>
      </xdr:nvSpPr>
      <xdr:spPr>
        <a:xfrm>
          <a:off x="1809750" y="68827650"/>
          <a:ext cx="9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1030 Ft</a:t>
          </a:r>
        </a:p>
      </xdr:txBody>
    </xdr:sp>
    <xdr:clientData fLocksWithSheet="0"/>
  </xdr:twoCellAnchor>
  <xdr:twoCellAnchor>
    <xdr:from>
      <xdr:col>2</xdr:col>
      <xdr:colOff>0</xdr:colOff>
      <xdr:row>68</xdr:row>
      <xdr:rowOff>19050</xdr:rowOff>
    </xdr:from>
    <xdr:to>
      <xdr:col>2</xdr:col>
      <xdr:colOff>0</xdr:colOff>
      <xdr:row>68</xdr:row>
      <xdr:rowOff>76200</xdr:rowOff>
    </xdr:to>
    <xdr:sp>
      <xdr:nvSpPr>
        <xdr:cNvPr id="21" name="$F$47"/>
        <xdr:cNvSpPr>
          <a:spLocks/>
        </xdr:cNvSpPr>
      </xdr:nvSpPr>
      <xdr:spPr>
        <a:xfrm>
          <a:off x="1790700" y="68837175"/>
          <a:ext cx="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1135 Ft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eletal.hu" TargetMode="External" /><Relationship Id="rId2" Type="http://schemas.openxmlformats.org/officeDocument/2006/relationships/hyperlink" Target="http://www.teletal.h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zoomScale="85" zoomScaleNormal="85" zoomScaleSheetLayoutView="40" zoomScalePageLayoutView="0" workbookViewId="0" topLeftCell="A81">
      <selection activeCell="O89" sqref="O89"/>
    </sheetView>
  </sheetViews>
  <sheetFormatPr defaultColWidth="9.140625" defaultRowHeight="12.75"/>
  <cols>
    <col min="1" max="1" width="4.57421875" style="12" customWidth="1"/>
    <col min="2" max="2" width="22.28125" style="2" customWidth="1"/>
    <col min="3" max="3" width="26.57421875" style="2" customWidth="1"/>
    <col min="4" max="4" width="7.8515625" style="3" customWidth="1"/>
    <col min="5" max="5" width="26.57421875" style="2" customWidth="1"/>
    <col min="6" max="6" width="7.8515625" style="3" customWidth="1"/>
    <col min="7" max="7" width="26.57421875" style="2" customWidth="1"/>
    <col min="8" max="8" width="7.8515625" style="3" customWidth="1"/>
    <col min="9" max="9" width="26.57421875" style="2" customWidth="1"/>
    <col min="10" max="10" width="9.28125" style="4" customWidth="1"/>
    <col min="11" max="11" width="26.57421875" style="2" customWidth="1"/>
    <col min="12" max="12" width="7.8515625" style="4" customWidth="1"/>
    <col min="13" max="13" width="4.8515625" style="4" customWidth="1"/>
    <col min="14" max="14" width="26.140625" style="4" customWidth="1"/>
    <col min="15" max="15" width="4.28125" style="5" customWidth="1"/>
    <col min="16" max="16" width="31.421875" style="2" customWidth="1"/>
    <col min="17" max="17" width="23.28125" style="2" customWidth="1"/>
    <col min="18" max="18" width="15.57421875" style="2" customWidth="1"/>
    <col min="19" max="19" width="36.421875" style="2" customWidth="1"/>
    <col min="20" max="20" width="13.28125" style="2" customWidth="1"/>
    <col min="21" max="21" width="17.7109375" style="2" customWidth="1"/>
    <col min="22" max="16384" width="9.140625" style="2" customWidth="1"/>
  </cols>
  <sheetData>
    <row r="1" spans="1:15" ht="135" customHeight="1" thickBot="1">
      <c r="A1" s="6"/>
      <c r="B1" s="7"/>
      <c r="C1" s="7"/>
      <c r="D1" s="8"/>
      <c r="E1" s="7"/>
      <c r="F1" s="8"/>
      <c r="G1" s="7"/>
      <c r="H1" s="8"/>
      <c r="I1" s="7"/>
      <c r="J1" s="9"/>
      <c r="K1" s="7"/>
      <c r="L1" s="9"/>
      <c r="M1" s="10"/>
      <c r="N1" s="2"/>
      <c r="O1" s="2"/>
    </row>
    <row r="2" spans="1:13" s="12" customFormat="1" ht="21" customHeight="1" thickBot="1">
      <c r="A2" s="345" t="s">
        <v>458</v>
      </c>
      <c r="B2" s="345"/>
      <c r="C2" s="341" t="s">
        <v>525</v>
      </c>
      <c r="D2" s="341"/>
      <c r="E2" s="341" t="s">
        <v>526</v>
      </c>
      <c r="F2" s="341"/>
      <c r="G2" s="341" t="s">
        <v>527</v>
      </c>
      <c r="H2" s="341"/>
      <c r="I2" s="341" t="s">
        <v>528</v>
      </c>
      <c r="J2" s="341"/>
      <c r="K2" s="341" t="s">
        <v>529</v>
      </c>
      <c r="L2" s="341"/>
      <c r="M2" s="11"/>
    </row>
    <row r="3" spans="1:13" s="12" customFormat="1" ht="45" customHeight="1">
      <c r="A3" s="13" t="s">
        <v>0</v>
      </c>
      <c r="B3" s="14" t="s">
        <v>459</v>
      </c>
      <c r="C3" s="194" t="s">
        <v>128</v>
      </c>
      <c r="D3" s="166">
        <f>Árak!C2</f>
        <v>120</v>
      </c>
      <c r="E3" s="194" t="s">
        <v>312</v>
      </c>
      <c r="F3" s="166">
        <f>+Árak!D2</f>
        <v>120</v>
      </c>
      <c r="G3" s="194" t="s">
        <v>129</v>
      </c>
      <c r="H3" s="166">
        <f>+Árak!E2</f>
        <v>120</v>
      </c>
      <c r="I3" s="194" t="s">
        <v>2</v>
      </c>
      <c r="J3" s="167">
        <f>+Árak!F2</f>
        <v>120</v>
      </c>
      <c r="K3" s="194" t="s">
        <v>118</v>
      </c>
      <c r="L3" s="198">
        <f>+Árak!G2</f>
        <v>120</v>
      </c>
      <c r="M3" s="321"/>
    </row>
    <row r="4" spans="1:13" s="12" customFormat="1" ht="39.75" customHeight="1">
      <c r="A4" s="15" t="s">
        <v>3</v>
      </c>
      <c r="B4" s="14" t="s">
        <v>459</v>
      </c>
      <c r="C4" s="194" t="s">
        <v>130</v>
      </c>
      <c r="D4" s="166">
        <f>Árak!C3</f>
        <v>140</v>
      </c>
      <c r="E4" s="194" t="s">
        <v>131</v>
      </c>
      <c r="F4" s="166">
        <f>+Árak!D3</f>
        <v>170</v>
      </c>
      <c r="G4" s="194" t="s">
        <v>132</v>
      </c>
      <c r="H4" s="166">
        <f>+Árak!E3</f>
        <v>155</v>
      </c>
      <c r="I4" s="194" t="s">
        <v>119</v>
      </c>
      <c r="J4" s="167">
        <f>+Árak!F3</f>
        <v>150</v>
      </c>
      <c r="K4" s="263" t="s">
        <v>466</v>
      </c>
      <c r="L4" s="198">
        <f>+Árak!G3</f>
        <v>160</v>
      </c>
      <c r="M4" s="321"/>
    </row>
    <row r="5" spans="1:15" ht="87.75" customHeight="1" thickBot="1">
      <c r="A5" s="16" t="s">
        <v>4</v>
      </c>
      <c r="B5" s="17" t="s">
        <v>5</v>
      </c>
      <c r="C5" s="194" t="s">
        <v>133</v>
      </c>
      <c r="D5" s="166">
        <f>Árak!C4</f>
        <v>480</v>
      </c>
      <c r="E5" s="194" t="s">
        <v>261</v>
      </c>
      <c r="F5" s="166">
        <f>+Árak!D4</f>
        <v>445</v>
      </c>
      <c r="G5" s="194" t="s">
        <v>253</v>
      </c>
      <c r="H5" s="166">
        <f>+Árak!E4</f>
        <v>405</v>
      </c>
      <c r="I5" s="194" t="s">
        <v>254</v>
      </c>
      <c r="J5" s="167">
        <f>+Árak!F4</f>
        <v>435</v>
      </c>
      <c r="K5" s="194" t="s">
        <v>255</v>
      </c>
      <c r="L5" s="198">
        <f>+Árak!G4</f>
        <v>380</v>
      </c>
      <c r="M5" s="322"/>
      <c r="N5" s="211"/>
      <c r="O5" s="2"/>
    </row>
    <row r="6" spans="1:15" ht="87" customHeight="1">
      <c r="A6" s="18" t="s">
        <v>6</v>
      </c>
      <c r="B6" s="19" t="s">
        <v>5</v>
      </c>
      <c r="C6" s="194" t="s">
        <v>256</v>
      </c>
      <c r="D6" s="166">
        <f>Árak!C5</f>
        <v>435</v>
      </c>
      <c r="E6" s="194" t="s">
        <v>257</v>
      </c>
      <c r="F6" s="166">
        <f>+Árak!D5</f>
        <v>485</v>
      </c>
      <c r="G6" s="194" t="s">
        <v>359</v>
      </c>
      <c r="H6" s="166">
        <f>+Árak!E5</f>
        <v>495</v>
      </c>
      <c r="I6" s="263" t="s">
        <v>467</v>
      </c>
      <c r="J6" s="167">
        <f>+Árak!F5</f>
        <v>525</v>
      </c>
      <c r="K6" s="194" t="s">
        <v>313</v>
      </c>
      <c r="L6" s="198">
        <f>+Árak!G5</f>
        <v>480</v>
      </c>
      <c r="M6" s="322"/>
      <c r="N6" s="193" t="s">
        <v>217</v>
      </c>
      <c r="O6" s="2"/>
    </row>
    <row r="7" spans="1:15" ht="67.5" customHeight="1">
      <c r="A7" s="18" t="s">
        <v>7</v>
      </c>
      <c r="B7" s="19" t="s">
        <v>5</v>
      </c>
      <c r="C7" s="194" t="s">
        <v>134</v>
      </c>
      <c r="D7" s="166">
        <f>Árak!C6</f>
        <v>445</v>
      </c>
      <c r="E7" s="194" t="s">
        <v>262</v>
      </c>
      <c r="F7" s="166">
        <f>+Árak!D6</f>
        <v>450</v>
      </c>
      <c r="G7" s="194" t="s">
        <v>263</v>
      </c>
      <c r="H7" s="166">
        <f>+Árak!E6</f>
        <v>490</v>
      </c>
      <c r="I7" s="194" t="s">
        <v>314</v>
      </c>
      <c r="J7" s="167">
        <f>+Árak!F6</f>
        <v>425</v>
      </c>
      <c r="K7" s="194" t="s">
        <v>135</v>
      </c>
      <c r="L7" s="198">
        <f>+Árak!G6</f>
        <v>490</v>
      </c>
      <c r="M7" s="322"/>
      <c r="N7" s="214" t="s">
        <v>297</v>
      </c>
      <c r="O7" s="2"/>
    </row>
    <row r="8" spans="1:15" ht="49.5" customHeight="1">
      <c r="A8" s="18" t="s">
        <v>8</v>
      </c>
      <c r="B8" s="19" t="s">
        <v>9</v>
      </c>
      <c r="C8" s="194" t="s">
        <v>260</v>
      </c>
      <c r="D8" s="166">
        <f>Árak!C7</f>
        <v>610</v>
      </c>
      <c r="E8" s="194" t="s">
        <v>315</v>
      </c>
      <c r="F8" s="166">
        <f>+Árak!D7</f>
        <v>565</v>
      </c>
      <c r="G8" s="194" t="s">
        <v>136</v>
      </c>
      <c r="H8" s="166">
        <f>+Árak!E7</f>
        <v>560</v>
      </c>
      <c r="I8" s="194" t="s">
        <v>259</v>
      </c>
      <c r="J8" s="167">
        <f>+Árak!F7</f>
        <v>590</v>
      </c>
      <c r="K8" s="194" t="s">
        <v>258</v>
      </c>
      <c r="L8" s="198">
        <f>+Árak!G7</f>
        <v>565</v>
      </c>
      <c r="M8" s="321"/>
      <c r="N8" s="2"/>
      <c r="O8" s="2"/>
    </row>
    <row r="9" spans="1:15" ht="47.25" customHeight="1">
      <c r="A9" s="20" t="s">
        <v>10</v>
      </c>
      <c r="B9" s="21" t="s">
        <v>11</v>
      </c>
      <c r="C9" s="194" t="s">
        <v>137</v>
      </c>
      <c r="D9" s="166">
        <f>Árak!C8</f>
        <v>930</v>
      </c>
      <c r="E9" s="194" t="s">
        <v>138</v>
      </c>
      <c r="F9" s="166">
        <f>+Árak!D8</f>
        <v>1015</v>
      </c>
      <c r="G9" s="194" t="s">
        <v>316</v>
      </c>
      <c r="H9" s="166">
        <f>+Árak!E8</f>
        <v>895</v>
      </c>
      <c r="I9" s="194" t="s">
        <v>139</v>
      </c>
      <c r="J9" s="167">
        <f>+Árak!F8</f>
        <v>970</v>
      </c>
      <c r="K9" s="194" t="s">
        <v>223</v>
      </c>
      <c r="L9" s="198">
        <f>+Árak!G8</f>
        <v>955</v>
      </c>
      <c r="M9" s="321"/>
      <c r="N9" s="2"/>
      <c r="O9" s="2"/>
    </row>
    <row r="10" spans="1:15" ht="99.75" customHeight="1">
      <c r="A10" s="22" t="s">
        <v>12</v>
      </c>
      <c r="B10" s="23" t="s">
        <v>13</v>
      </c>
      <c r="C10" s="194" t="s">
        <v>226</v>
      </c>
      <c r="D10" s="166">
        <f>Árak!C9</f>
        <v>415</v>
      </c>
      <c r="E10" s="194" t="s">
        <v>317</v>
      </c>
      <c r="F10" s="166">
        <f>+Árak!D9</f>
        <v>445</v>
      </c>
      <c r="G10" s="194" t="s">
        <v>225</v>
      </c>
      <c r="H10" s="166">
        <f>+Árak!E9</f>
        <v>395</v>
      </c>
      <c r="I10" s="194" t="s">
        <v>234</v>
      </c>
      <c r="J10" s="167">
        <f>+Árak!F9</f>
        <v>435</v>
      </c>
      <c r="K10" s="194" t="s">
        <v>224</v>
      </c>
      <c r="L10" s="198">
        <f>+Árak!G9</f>
        <v>475</v>
      </c>
      <c r="M10" s="321"/>
      <c r="N10" s="2"/>
      <c r="O10" s="2"/>
    </row>
    <row r="11" spans="1:15" ht="39.75" customHeight="1">
      <c r="A11" s="24" t="s">
        <v>14</v>
      </c>
      <c r="B11" s="163" t="s">
        <v>15</v>
      </c>
      <c r="C11" s="254" t="s">
        <v>208</v>
      </c>
      <c r="D11" s="333">
        <f>Árak!C10</f>
        <v>770</v>
      </c>
      <c r="E11" s="261" t="s">
        <v>468</v>
      </c>
      <c r="F11" s="333">
        <f>+Árak!D10</f>
        <v>815</v>
      </c>
      <c r="G11" s="194" t="s">
        <v>120</v>
      </c>
      <c r="H11" s="333">
        <f>+Árak!E10</f>
        <v>810</v>
      </c>
      <c r="I11" s="352" t="s">
        <v>360</v>
      </c>
      <c r="J11" s="355">
        <f>+Árak!F10</f>
        <v>845</v>
      </c>
      <c r="K11" s="262" t="s">
        <v>471</v>
      </c>
      <c r="L11" s="344">
        <f>+Árak!G10</f>
        <v>860</v>
      </c>
      <c r="M11" s="321"/>
      <c r="N11" s="2"/>
      <c r="O11" s="2"/>
    </row>
    <row r="12" spans="1:15" ht="51.75" customHeight="1">
      <c r="A12" s="25"/>
      <c r="B12" s="164"/>
      <c r="C12" s="255" t="s">
        <v>140</v>
      </c>
      <c r="D12" s="333"/>
      <c r="E12" s="276" t="s">
        <v>469</v>
      </c>
      <c r="F12" s="333"/>
      <c r="G12" s="194" t="s">
        <v>222</v>
      </c>
      <c r="H12" s="333"/>
      <c r="I12" s="353"/>
      <c r="J12" s="356"/>
      <c r="K12" s="277" t="s">
        <v>472</v>
      </c>
      <c r="L12" s="344"/>
      <c r="M12" s="321"/>
      <c r="N12" s="2"/>
      <c r="O12" s="2"/>
    </row>
    <row r="13" spans="1:15" ht="69" customHeight="1">
      <c r="A13" s="26"/>
      <c r="B13" s="165"/>
      <c r="C13" s="254" t="s">
        <v>141</v>
      </c>
      <c r="D13" s="166">
        <f>Árak!C11</f>
        <v>760</v>
      </c>
      <c r="E13" s="261" t="s">
        <v>470</v>
      </c>
      <c r="F13" s="166">
        <f>+Árak!D11</f>
        <v>825</v>
      </c>
      <c r="G13" s="194" t="s">
        <v>219</v>
      </c>
      <c r="H13" s="166">
        <f>+Árak!E11</f>
        <v>830</v>
      </c>
      <c r="I13" s="354"/>
      <c r="J13" s="357"/>
      <c r="K13" s="263" t="s">
        <v>473</v>
      </c>
      <c r="L13" s="198">
        <f>Árak!G11</f>
        <v>880</v>
      </c>
      <c r="M13" s="321"/>
      <c r="N13" s="2"/>
      <c r="O13" s="2"/>
    </row>
    <row r="14" spans="1:15" ht="51.75" customHeight="1">
      <c r="A14" s="24" t="s">
        <v>16</v>
      </c>
      <c r="B14" s="163" t="s">
        <v>17</v>
      </c>
      <c r="C14" s="194" t="s">
        <v>121</v>
      </c>
      <c r="D14" s="333">
        <f>Árak!C12</f>
        <v>820</v>
      </c>
      <c r="E14" s="194" t="s">
        <v>18</v>
      </c>
      <c r="F14" s="333">
        <f>+Árak!D12</f>
        <v>815</v>
      </c>
      <c r="G14" s="194" t="s">
        <v>142</v>
      </c>
      <c r="H14" s="333">
        <f>+Árak!E12</f>
        <v>825</v>
      </c>
      <c r="I14" s="194" t="s">
        <v>122</v>
      </c>
      <c r="J14" s="334">
        <f>+Árak!F12</f>
        <v>805</v>
      </c>
      <c r="K14" s="194" t="s">
        <v>318</v>
      </c>
      <c r="L14" s="344">
        <f>+Árak!G12</f>
        <v>815</v>
      </c>
      <c r="M14" s="321"/>
      <c r="N14" s="2"/>
      <c r="O14" s="2"/>
    </row>
    <row r="15" spans="1:15" ht="45" customHeight="1">
      <c r="A15" s="25"/>
      <c r="B15" s="164"/>
      <c r="C15" s="194" t="s">
        <v>229</v>
      </c>
      <c r="D15" s="333"/>
      <c r="E15" s="194" t="s">
        <v>228</v>
      </c>
      <c r="F15" s="333"/>
      <c r="G15" s="194" t="s">
        <v>19</v>
      </c>
      <c r="H15" s="333"/>
      <c r="I15" s="194" t="s">
        <v>227</v>
      </c>
      <c r="J15" s="334"/>
      <c r="K15" s="194" t="s">
        <v>319</v>
      </c>
      <c r="L15" s="344"/>
      <c r="M15" s="321"/>
      <c r="N15" s="2"/>
      <c r="O15" s="2"/>
    </row>
    <row r="16" spans="1:15" ht="36.75" customHeight="1">
      <c r="A16" s="26"/>
      <c r="B16" s="165"/>
      <c r="C16" s="194" t="s">
        <v>230</v>
      </c>
      <c r="D16" s="166">
        <f>Árak!C13</f>
        <v>815</v>
      </c>
      <c r="E16" s="194" t="s">
        <v>143</v>
      </c>
      <c r="F16" s="166">
        <f>+Árak!D13</f>
        <v>820</v>
      </c>
      <c r="G16" s="194" t="s">
        <v>231</v>
      </c>
      <c r="H16" s="166">
        <f>+Árak!E13</f>
        <v>815</v>
      </c>
      <c r="I16" s="194" t="s">
        <v>20</v>
      </c>
      <c r="J16" s="167">
        <f>+Árak!F13</f>
        <v>820</v>
      </c>
      <c r="K16" s="194" t="s">
        <v>320</v>
      </c>
      <c r="L16" s="198">
        <f>+Árak!G13</f>
        <v>825</v>
      </c>
      <c r="M16" s="321"/>
      <c r="N16" s="2"/>
      <c r="O16" s="2"/>
    </row>
    <row r="17" spans="1:15" ht="74.25" customHeight="1">
      <c r="A17" s="22" t="s">
        <v>21</v>
      </c>
      <c r="B17" s="23" t="s">
        <v>22</v>
      </c>
      <c r="C17" s="194" t="s">
        <v>144</v>
      </c>
      <c r="D17" s="166">
        <f>Árak!C14</f>
        <v>805</v>
      </c>
      <c r="E17" s="194" t="s">
        <v>213</v>
      </c>
      <c r="F17" s="166">
        <f>+Árak!D14</f>
        <v>830</v>
      </c>
      <c r="G17" s="194" t="s">
        <v>146</v>
      </c>
      <c r="H17" s="166">
        <f>+Árak!E14</f>
        <v>825</v>
      </c>
      <c r="I17" s="194" t="s">
        <v>145</v>
      </c>
      <c r="J17" s="167">
        <f>+Árak!F14</f>
        <v>795</v>
      </c>
      <c r="K17" s="194" t="s">
        <v>321</v>
      </c>
      <c r="L17" s="198">
        <f>+Árak!G14</f>
        <v>775</v>
      </c>
      <c r="M17" s="321"/>
      <c r="N17" s="2"/>
      <c r="O17" s="2"/>
    </row>
    <row r="18" spans="1:15" ht="86.25" customHeight="1">
      <c r="A18" s="22" t="s">
        <v>23</v>
      </c>
      <c r="B18" s="23" t="s">
        <v>24</v>
      </c>
      <c r="C18" s="194" t="s">
        <v>147</v>
      </c>
      <c r="D18" s="166">
        <f>Árak!C15</f>
        <v>855</v>
      </c>
      <c r="E18" s="194" t="s">
        <v>322</v>
      </c>
      <c r="F18" s="166">
        <f>+Árak!D15</f>
        <v>860</v>
      </c>
      <c r="G18" s="194" t="s">
        <v>148</v>
      </c>
      <c r="H18" s="166">
        <f>+Árak!E15</f>
        <v>895</v>
      </c>
      <c r="I18" s="194" t="s">
        <v>149</v>
      </c>
      <c r="J18" s="167">
        <f>+Árak!F15</f>
        <v>855</v>
      </c>
      <c r="K18" s="194" t="s">
        <v>216</v>
      </c>
      <c r="L18" s="198">
        <f>+Árak!G15</f>
        <v>875</v>
      </c>
      <c r="M18" s="321"/>
      <c r="N18" s="2"/>
      <c r="O18" s="2"/>
    </row>
    <row r="19" spans="1:15" ht="118.5" customHeight="1">
      <c r="A19" s="22" t="s">
        <v>25</v>
      </c>
      <c r="B19" s="23" t="s">
        <v>26</v>
      </c>
      <c r="C19" s="194" t="s">
        <v>150</v>
      </c>
      <c r="D19" s="166">
        <f>Árak!C16</f>
        <v>985</v>
      </c>
      <c r="E19" s="194" t="s">
        <v>151</v>
      </c>
      <c r="F19" s="166">
        <f>+Árak!D16</f>
        <v>960</v>
      </c>
      <c r="G19" s="194" t="s">
        <v>266</v>
      </c>
      <c r="H19" s="166">
        <f>+Árak!E16</f>
        <v>835</v>
      </c>
      <c r="I19" s="194" t="s">
        <v>323</v>
      </c>
      <c r="J19" s="167">
        <f>+Árak!F16</f>
        <v>955</v>
      </c>
      <c r="K19" s="194" t="s">
        <v>152</v>
      </c>
      <c r="L19" s="198">
        <f>+Árak!G16</f>
        <v>995</v>
      </c>
      <c r="M19" s="321"/>
      <c r="N19" s="2"/>
      <c r="O19" s="2"/>
    </row>
    <row r="20" spans="1:15" ht="128.25" customHeight="1">
      <c r="A20" s="22" t="s">
        <v>27</v>
      </c>
      <c r="B20" s="23" t="s">
        <v>28</v>
      </c>
      <c r="C20" s="194" t="s">
        <v>220</v>
      </c>
      <c r="D20" s="166">
        <f>Árak!C17</f>
        <v>865</v>
      </c>
      <c r="E20" s="194" t="s">
        <v>232</v>
      </c>
      <c r="F20" s="166">
        <f>+Árak!D17</f>
        <v>955</v>
      </c>
      <c r="G20" s="194" t="s">
        <v>153</v>
      </c>
      <c r="H20" s="166">
        <f>+Árak!E17</f>
        <v>920</v>
      </c>
      <c r="I20" s="263" t="s">
        <v>474</v>
      </c>
      <c r="J20" s="167">
        <f>+Árak!F17</f>
        <v>1060</v>
      </c>
      <c r="K20" s="194" t="s">
        <v>154</v>
      </c>
      <c r="L20" s="198">
        <f>+Árak!G17</f>
        <v>940</v>
      </c>
      <c r="M20" s="321"/>
      <c r="N20" s="2"/>
      <c r="O20" s="2"/>
    </row>
    <row r="21" spans="1:15" ht="102.75" customHeight="1">
      <c r="A21" s="22" t="s">
        <v>29</v>
      </c>
      <c r="B21" s="23" t="s">
        <v>28</v>
      </c>
      <c r="C21" s="194" t="s">
        <v>294</v>
      </c>
      <c r="D21" s="166">
        <f>Árak!C18</f>
        <v>955</v>
      </c>
      <c r="E21" s="194" t="s">
        <v>209</v>
      </c>
      <c r="F21" s="166">
        <f>+Árak!D18</f>
        <v>975</v>
      </c>
      <c r="G21" s="263" t="s">
        <v>475</v>
      </c>
      <c r="H21" s="166">
        <f>+Árak!E18</f>
        <v>955</v>
      </c>
      <c r="I21" s="194" t="s">
        <v>405</v>
      </c>
      <c r="J21" s="167">
        <f>+Árak!F18</f>
        <v>870</v>
      </c>
      <c r="K21" s="194" t="s">
        <v>361</v>
      </c>
      <c r="L21" s="167">
        <f>+Árak!G18</f>
        <v>975</v>
      </c>
      <c r="M21" s="321"/>
      <c r="N21" s="2"/>
      <c r="O21" s="2"/>
    </row>
    <row r="22" spans="1:15" ht="63" customHeight="1">
      <c r="A22" s="27" t="s">
        <v>30</v>
      </c>
      <c r="B22" s="39" t="s">
        <v>28</v>
      </c>
      <c r="C22" s="194" t="s">
        <v>155</v>
      </c>
      <c r="D22" s="333">
        <f>Árak!C19</f>
        <v>985</v>
      </c>
      <c r="E22" s="194" t="s">
        <v>156</v>
      </c>
      <c r="F22" s="333">
        <f>+Árak!D19</f>
        <v>965</v>
      </c>
      <c r="G22" s="263" t="s">
        <v>476</v>
      </c>
      <c r="H22" s="333">
        <f>+Árak!E19</f>
        <v>985</v>
      </c>
      <c r="I22" s="194" t="s">
        <v>157</v>
      </c>
      <c r="J22" s="334">
        <f>+Árak!F19</f>
        <v>970</v>
      </c>
      <c r="K22" s="194" t="s">
        <v>158</v>
      </c>
      <c r="L22" s="334">
        <f>+Árak!G19</f>
        <v>995</v>
      </c>
      <c r="M22" s="321"/>
      <c r="N22" s="2"/>
      <c r="O22" s="2"/>
    </row>
    <row r="23" spans="1:15" ht="59.25" customHeight="1">
      <c r="A23" s="28"/>
      <c r="B23" s="159"/>
      <c r="C23" s="195" t="s">
        <v>233</v>
      </c>
      <c r="D23" s="333"/>
      <c r="E23" s="195" t="s">
        <v>160</v>
      </c>
      <c r="F23" s="333"/>
      <c r="G23" s="278" t="s">
        <v>477</v>
      </c>
      <c r="H23" s="333"/>
      <c r="I23" s="195" t="s">
        <v>161</v>
      </c>
      <c r="J23" s="334"/>
      <c r="K23" s="195" t="s">
        <v>249</v>
      </c>
      <c r="L23" s="334"/>
      <c r="M23" s="321"/>
      <c r="N23" s="2"/>
      <c r="O23" s="2"/>
    </row>
    <row r="24" spans="1:15" ht="64.5" customHeight="1">
      <c r="A24" s="29"/>
      <c r="B24" s="168"/>
      <c r="C24" s="195" t="s">
        <v>159</v>
      </c>
      <c r="D24" s="166">
        <f>Árak!C20</f>
        <v>1010</v>
      </c>
      <c r="E24" s="195" t="s">
        <v>252</v>
      </c>
      <c r="F24" s="166">
        <f>+Árak!D20</f>
        <v>970</v>
      </c>
      <c r="G24" s="278" t="s">
        <v>478</v>
      </c>
      <c r="H24" s="166">
        <f>+Árak!E20</f>
        <v>1015</v>
      </c>
      <c r="I24" s="195" t="s">
        <v>251</v>
      </c>
      <c r="J24" s="167">
        <f>+Árak!F20</f>
        <v>975</v>
      </c>
      <c r="K24" s="195" t="s">
        <v>250</v>
      </c>
      <c r="L24" s="167">
        <f>+Árak!G20</f>
        <v>1005</v>
      </c>
      <c r="M24" s="321"/>
      <c r="N24" s="2"/>
      <c r="O24" s="2"/>
    </row>
    <row r="25" spans="1:15" ht="66.75" customHeight="1">
      <c r="A25" s="27" t="s">
        <v>32</v>
      </c>
      <c r="B25" s="39" t="s">
        <v>28</v>
      </c>
      <c r="C25" s="194" t="s">
        <v>235</v>
      </c>
      <c r="D25" s="333">
        <f>Árak!C21</f>
        <v>990</v>
      </c>
      <c r="E25" s="194" t="s">
        <v>162</v>
      </c>
      <c r="F25" s="333">
        <f>+Árak!D21</f>
        <v>975</v>
      </c>
      <c r="G25" s="194" t="s">
        <v>163</v>
      </c>
      <c r="H25" s="333">
        <f>+Árak!E21</f>
        <v>985</v>
      </c>
      <c r="I25" s="194" t="s">
        <v>164</v>
      </c>
      <c r="J25" s="334">
        <f>+Árak!F21</f>
        <v>1045</v>
      </c>
      <c r="K25" s="194" t="s">
        <v>324</v>
      </c>
      <c r="L25" s="334">
        <f>+Árak!G21</f>
        <v>955</v>
      </c>
      <c r="M25" s="321"/>
      <c r="N25" s="2"/>
      <c r="O25" s="2"/>
    </row>
    <row r="26" spans="1:15" ht="52.5" customHeight="1">
      <c r="A26" s="28"/>
      <c r="B26" s="159"/>
      <c r="C26" s="194" t="s">
        <v>171</v>
      </c>
      <c r="D26" s="333"/>
      <c r="E26" s="194" t="s">
        <v>165</v>
      </c>
      <c r="F26" s="333"/>
      <c r="G26" s="194" t="s">
        <v>167</v>
      </c>
      <c r="H26" s="333"/>
      <c r="I26" s="194" t="s">
        <v>169</v>
      </c>
      <c r="J26" s="334"/>
      <c r="K26" s="194" t="s">
        <v>171</v>
      </c>
      <c r="L26" s="334"/>
      <c r="M26" s="321"/>
      <c r="N26" s="2"/>
      <c r="O26" s="2"/>
    </row>
    <row r="27" spans="1:15" ht="52.5" customHeight="1">
      <c r="A27" s="29"/>
      <c r="B27" s="168"/>
      <c r="C27" s="263" t="s">
        <v>479</v>
      </c>
      <c r="D27" s="166">
        <f>Árak!C22</f>
        <v>995</v>
      </c>
      <c r="E27" s="194" t="s">
        <v>166</v>
      </c>
      <c r="F27" s="166">
        <f>+Árak!D22</f>
        <v>990</v>
      </c>
      <c r="G27" s="194" t="s">
        <v>168</v>
      </c>
      <c r="H27" s="166">
        <f>+Árak!E22</f>
        <v>980</v>
      </c>
      <c r="I27" s="194" t="s">
        <v>170</v>
      </c>
      <c r="J27" s="167">
        <f>+Árak!F22</f>
        <v>1035</v>
      </c>
      <c r="K27" s="194" t="s">
        <v>325</v>
      </c>
      <c r="L27" s="167">
        <f>+Árak!G22</f>
        <v>965</v>
      </c>
      <c r="M27" s="321"/>
      <c r="N27" s="2"/>
      <c r="O27" s="2"/>
    </row>
    <row r="28" spans="1:15" ht="69.75" customHeight="1">
      <c r="A28" s="27" t="s">
        <v>33</v>
      </c>
      <c r="B28" s="39" t="s">
        <v>28</v>
      </c>
      <c r="C28" s="194" t="s">
        <v>172</v>
      </c>
      <c r="D28" s="333">
        <f>Árak!C23</f>
        <v>1020</v>
      </c>
      <c r="E28" s="194" t="s">
        <v>173</v>
      </c>
      <c r="F28" s="333">
        <f>+Árak!D23</f>
        <v>1005</v>
      </c>
      <c r="G28" s="194" t="s">
        <v>174</v>
      </c>
      <c r="H28" s="333">
        <f>+Árak!E23</f>
        <v>995</v>
      </c>
      <c r="I28" s="194" t="s">
        <v>175</v>
      </c>
      <c r="J28" s="334">
        <f>+Árak!F23</f>
        <v>985</v>
      </c>
      <c r="K28" s="194" t="s">
        <v>326</v>
      </c>
      <c r="L28" s="334">
        <f>+Árak!G23</f>
        <v>995</v>
      </c>
      <c r="M28" s="335"/>
      <c r="N28" s="2"/>
      <c r="O28" s="2"/>
    </row>
    <row r="29" spans="1:15" ht="47.25" customHeight="1">
      <c r="A29" s="28"/>
      <c r="B29" s="159"/>
      <c r="C29" s="194" t="s">
        <v>176</v>
      </c>
      <c r="D29" s="333"/>
      <c r="E29" s="194" t="s">
        <v>177</v>
      </c>
      <c r="F29" s="333"/>
      <c r="G29" s="194" t="s">
        <v>34</v>
      </c>
      <c r="H29" s="333"/>
      <c r="I29" s="256" t="s">
        <v>31</v>
      </c>
      <c r="J29" s="334"/>
      <c r="K29" s="256" t="s">
        <v>327</v>
      </c>
      <c r="L29" s="334"/>
      <c r="M29" s="335"/>
      <c r="N29" s="2"/>
      <c r="O29" s="2"/>
    </row>
    <row r="30" spans="1:15" ht="60" customHeight="1">
      <c r="A30" s="29"/>
      <c r="B30" s="168"/>
      <c r="C30" s="194" t="s">
        <v>178</v>
      </c>
      <c r="D30" s="166">
        <f>Árak!C24</f>
        <v>1025</v>
      </c>
      <c r="E30" s="194" t="s">
        <v>35</v>
      </c>
      <c r="F30" s="166">
        <f>+Árak!D24</f>
        <v>1020</v>
      </c>
      <c r="G30" s="194" t="s">
        <v>215</v>
      </c>
      <c r="H30" s="166">
        <f>+Árak!E24</f>
        <v>1015</v>
      </c>
      <c r="I30" s="256" t="s">
        <v>179</v>
      </c>
      <c r="J30" s="167">
        <f>+Árak!F24</f>
        <v>1005</v>
      </c>
      <c r="K30" s="264" t="s">
        <v>480</v>
      </c>
      <c r="L30" s="167">
        <f>+Árak!G24</f>
        <v>990</v>
      </c>
      <c r="M30" s="335"/>
      <c r="N30" s="2"/>
      <c r="O30" s="2"/>
    </row>
    <row r="31" spans="1:15" ht="149.25" customHeight="1">
      <c r="A31" s="22" t="s">
        <v>36</v>
      </c>
      <c r="B31" s="23" t="s">
        <v>28</v>
      </c>
      <c r="C31" s="194" t="s">
        <v>180</v>
      </c>
      <c r="D31" s="166">
        <f>+Árak!C25</f>
        <v>1005</v>
      </c>
      <c r="E31" s="194" t="s">
        <v>181</v>
      </c>
      <c r="F31" s="166">
        <f>+Árak!D25</f>
        <v>1010</v>
      </c>
      <c r="G31" s="194" t="s">
        <v>400</v>
      </c>
      <c r="H31" s="166">
        <f>+Árak!E25</f>
        <v>995</v>
      </c>
      <c r="I31" s="194" t="s">
        <v>406</v>
      </c>
      <c r="J31" s="167">
        <f>+Árak!F25</f>
        <v>1010</v>
      </c>
      <c r="K31" s="194" t="s">
        <v>182</v>
      </c>
      <c r="L31" s="167">
        <f>+Árak!G25</f>
        <v>995</v>
      </c>
      <c r="M31" s="335"/>
      <c r="N31" s="2"/>
      <c r="O31" s="2"/>
    </row>
    <row r="32" spans="1:15" ht="78" customHeight="1">
      <c r="A32" s="30" t="s">
        <v>37</v>
      </c>
      <c r="B32" s="169" t="s">
        <v>38</v>
      </c>
      <c r="C32" s="194" t="s">
        <v>183</v>
      </c>
      <c r="D32" s="333">
        <f>Árak!C26</f>
        <v>1055</v>
      </c>
      <c r="E32" s="263" t="s">
        <v>481</v>
      </c>
      <c r="F32" s="333">
        <f>+Árak!D26</f>
        <v>1045</v>
      </c>
      <c r="G32" s="194" t="s">
        <v>184</v>
      </c>
      <c r="H32" s="333">
        <f>+Árak!E26</f>
        <v>1160</v>
      </c>
      <c r="I32" s="194" t="s">
        <v>407</v>
      </c>
      <c r="J32" s="334">
        <f>+Árak!F26</f>
        <v>1020</v>
      </c>
      <c r="K32" s="194" t="s">
        <v>185</v>
      </c>
      <c r="L32" s="334">
        <f>+Árak!G26</f>
        <v>1115</v>
      </c>
      <c r="M32" s="335"/>
      <c r="N32" s="2"/>
      <c r="O32" s="2"/>
    </row>
    <row r="33" spans="1:15" ht="54.75" customHeight="1">
      <c r="A33" s="31"/>
      <c r="B33" s="170"/>
      <c r="C33" s="194" t="s">
        <v>31</v>
      </c>
      <c r="D33" s="333"/>
      <c r="E33" s="263" t="s">
        <v>482</v>
      </c>
      <c r="F33" s="333"/>
      <c r="G33" s="194" t="s">
        <v>371</v>
      </c>
      <c r="H33" s="333"/>
      <c r="I33" s="194" t="s">
        <v>408</v>
      </c>
      <c r="J33" s="334"/>
      <c r="K33" s="194" t="s">
        <v>186</v>
      </c>
      <c r="L33" s="334"/>
      <c r="M33" s="335"/>
      <c r="N33" s="2"/>
      <c r="O33" s="2"/>
    </row>
    <row r="34" spans="1:15" ht="70.5" customHeight="1">
      <c r="A34" s="32"/>
      <c r="B34" s="171"/>
      <c r="C34" s="194" t="s">
        <v>215</v>
      </c>
      <c r="D34" s="166">
        <f>Árak!C27</f>
        <v>1090</v>
      </c>
      <c r="E34" s="263" t="s">
        <v>483</v>
      </c>
      <c r="F34" s="166">
        <f>+Árak!D27</f>
        <v>1055</v>
      </c>
      <c r="G34" s="194" t="s">
        <v>401</v>
      </c>
      <c r="H34" s="166">
        <f>+Árak!E27</f>
        <v>1125</v>
      </c>
      <c r="I34" s="194" t="s">
        <v>455</v>
      </c>
      <c r="J34" s="167">
        <f>+Árak!F27</f>
        <v>1045</v>
      </c>
      <c r="K34" s="194" t="s">
        <v>372</v>
      </c>
      <c r="L34" s="167">
        <f>+Árak!G27</f>
        <v>1085</v>
      </c>
      <c r="M34" s="335"/>
      <c r="N34" s="2"/>
      <c r="O34" s="2"/>
    </row>
    <row r="35" spans="1:15" ht="126.75" customHeight="1">
      <c r="A35" s="33" t="s">
        <v>39</v>
      </c>
      <c r="B35" s="34" t="s">
        <v>40</v>
      </c>
      <c r="C35" s="194" t="s">
        <v>221</v>
      </c>
      <c r="D35" s="166">
        <f>Árak!C28</f>
        <v>1125</v>
      </c>
      <c r="E35" s="194" t="s">
        <v>210</v>
      </c>
      <c r="F35" s="166">
        <f>+Árak!D28</f>
        <v>1225</v>
      </c>
      <c r="G35" s="194" t="s">
        <v>211</v>
      </c>
      <c r="H35" s="166">
        <f>+Árak!E28</f>
        <v>1140</v>
      </c>
      <c r="I35" s="194" t="s">
        <v>328</v>
      </c>
      <c r="J35" s="167">
        <f>+Árak!F28</f>
        <v>1095</v>
      </c>
      <c r="K35" s="194" t="s">
        <v>329</v>
      </c>
      <c r="L35" s="167">
        <f>+Árak!G28</f>
        <v>1135</v>
      </c>
      <c r="M35" s="35"/>
      <c r="N35" s="2"/>
      <c r="O35" s="2"/>
    </row>
    <row r="36" spans="1:15" ht="126.75" customHeight="1" thickBot="1">
      <c r="A36" s="36" t="s">
        <v>41</v>
      </c>
      <c r="B36" s="37" t="str">
        <f>"Nyugdíjas menü 
5 napra "&amp;Árak!B29&amp;" Ft
"&amp;Árak!B29/5&amp;" Ft/nap"</f>
        <v>Nyugdíjas menü 
5 napra 3750 Ft
750 Ft/nap</v>
      </c>
      <c r="C36" s="263" t="s">
        <v>484</v>
      </c>
      <c r="D36" s="166">
        <f>Árak!C29</f>
        <v>805</v>
      </c>
      <c r="E36" s="263" t="s">
        <v>485</v>
      </c>
      <c r="F36" s="166">
        <f>+Árak!D29</f>
        <v>860</v>
      </c>
      <c r="G36" s="194" t="s">
        <v>218</v>
      </c>
      <c r="H36" s="166">
        <f>+Árak!E29</f>
        <v>825</v>
      </c>
      <c r="I36" s="194" t="s">
        <v>362</v>
      </c>
      <c r="J36" s="167">
        <f>+Árak!F29</f>
        <v>795</v>
      </c>
      <c r="K36" s="194" t="s">
        <v>189</v>
      </c>
      <c r="L36" s="167">
        <f>+Árak!G29</f>
        <v>865</v>
      </c>
      <c r="M36" s="35"/>
      <c r="N36" s="2"/>
      <c r="O36" s="2"/>
    </row>
    <row r="37" spans="1:15" ht="77.25" customHeight="1" thickBot="1">
      <c r="A37" s="38" t="s">
        <v>42</v>
      </c>
      <c r="B37" s="21" t="str">
        <f>"Menü 
5 napra "&amp;Árak!B30&amp;" Ft
"&amp;Árak!B30/5&amp;" Ft/nap"</f>
        <v>Menü 
5 napra 4650 Ft
930 Ft/nap</v>
      </c>
      <c r="C37" s="194" t="s">
        <v>330</v>
      </c>
      <c r="D37" s="166">
        <f>Árak!C30</f>
        <v>1035</v>
      </c>
      <c r="E37" s="194" t="s">
        <v>214</v>
      </c>
      <c r="F37" s="166">
        <f>+Árak!D30</f>
        <v>1065</v>
      </c>
      <c r="G37" s="194" t="s">
        <v>187</v>
      </c>
      <c r="H37" s="166">
        <f>+Árak!E30</f>
        <v>1140</v>
      </c>
      <c r="I37" s="194" t="s">
        <v>362</v>
      </c>
      <c r="J37" s="167">
        <f>+Árak!F30</f>
        <v>1025</v>
      </c>
      <c r="K37" s="194" t="s">
        <v>363</v>
      </c>
      <c r="L37" s="167">
        <f>+Árak!G30</f>
        <v>935</v>
      </c>
      <c r="M37" s="331" t="s">
        <v>43</v>
      </c>
      <c r="N37" s="2"/>
      <c r="O37" s="2"/>
    </row>
    <row r="38" spans="1:15" ht="105.75" customHeight="1" thickBot="1">
      <c r="A38" s="20" t="s">
        <v>44</v>
      </c>
      <c r="B38" s="21" t="str">
        <f>"Menü 
5 napra "&amp;Árak!B31&amp;" Ft
"&amp;Árak!B31/5&amp;" Ft/nap"</f>
        <v>Menü 
5 napra 5250 Ft
1050 Ft/nap</v>
      </c>
      <c r="C38" s="194" t="s">
        <v>331</v>
      </c>
      <c r="D38" s="166">
        <f>Árak!C31</f>
        <v>1205</v>
      </c>
      <c r="E38" s="194" t="s">
        <v>332</v>
      </c>
      <c r="F38" s="166">
        <f>+Árak!D31</f>
        <v>1210</v>
      </c>
      <c r="G38" s="194" t="s">
        <v>188</v>
      </c>
      <c r="H38" s="166">
        <f>+Árak!E31</f>
        <v>1005</v>
      </c>
      <c r="I38" s="194" t="s">
        <v>364</v>
      </c>
      <c r="J38" s="167">
        <f>+Árak!F31</f>
        <v>1195</v>
      </c>
      <c r="K38" s="194" t="s">
        <v>189</v>
      </c>
      <c r="L38" s="167">
        <f>+Árak!G31</f>
        <v>1085</v>
      </c>
      <c r="M38" s="331"/>
      <c r="N38" s="2"/>
      <c r="O38" s="2"/>
    </row>
    <row r="39" spans="1:13" s="12" customFormat="1" ht="118.5" customHeight="1" thickBot="1">
      <c r="A39" s="20" t="s">
        <v>45</v>
      </c>
      <c r="B39" s="21" t="str">
        <f>"Extra menü 
5 napra "&amp;Árak!B32&amp;" Ft
"&amp;Árak!B32/5&amp;" Ft/nap"</f>
        <v>Extra menü 
5 napra 6250 Ft
1250 Ft/nap</v>
      </c>
      <c r="C39" s="194" t="s">
        <v>333</v>
      </c>
      <c r="D39" s="166">
        <f>Árak!C32</f>
        <v>1360</v>
      </c>
      <c r="E39" s="194" t="s">
        <v>212</v>
      </c>
      <c r="F39" s="166">
        <f>+Árak!D32</f>
        <v>1470</v>
      </c>
      <c r="G39" s="194" t="s">
        <v>365</v>
      </c>
      <c r="H39" s="166">
        <f>+Árak!E32</f>
        <v>1390</v>
      </c>
      <c r="I39" s="194" t="s">
        <v>366</v>
      </c>
      <c r="J39" s="167">
        <f>+Árak!F32</f>
        <v>1345</v>
      </c>
      <c r="K39" s="194" t="s">
        <v>367</v>
      </c>
      <c r="L39" s="167">
        <f>+Árak!G32</f>
        <v>1535</v>
      </c>
      <c r="M39" s="331"/>
    </row>
    <row r="40" spans="1:15" ht="63" customHeight="1" thickBot="1">
      <c r="A40" s="22" t="s">
        <v>46</v>
      </c>
      <c r="B40" s="23" t="s">
        <v>47</v>
      </c>
      <c r="C40" s="263" t="s">
        <v>486</v>
      </c>
      <c r="D40" s="166">
        <f>Árak!C33</f>
        <v>415</v>
      </c>
      <c r="E40" s="194" t="s">
        <v>190</v>
      </c>
      <c r="F40" s="166">
        <f>+Árak!D33</f>
        <v>380</v>
      </c>
      <c r="G40" s="194" t="s">
        <v>192</v>
      </c>
      <c r="H40" s="166">
        <f>+Árak!E33</f>
        <v>390</v>
      </c>
      <c r="I40" s="194" t="s">
        <v>193</v>
      </c>
      <c r="J40" s="167">
        <f>+Árak!F33</f>
        <v>450</v>
      </c>
      <c r="K40" s="194" t="s">
        <v>191</v>
      </c>
      <c r="L40" s="167">
        <f>+Árak!G33</f>
        <v>395</v>
      </c>
      <c r="M40" s="331"/>
      <c r="N40" s="2"/>
      <c r="O40" s="2"/>
    </row>
    <row r="41" spans="1:15" ht="34.5" customHeight="1" thickBot="1">
      <c r="A41" s="22" t="s">
        <v>48</v>
      </c>
      <c r="B41" s="23" t="s">
        <v>49</v>
      </c>
      <c r="C41" s="194" t="s">
        <v>194</v>
      </c>
      <c r="D41" s="166">
        <f>Árak!C34</f>
        <v>290</v>
      </c>
      <c r="E41" s="194" t="s">
        <v>335</v>
      </c>
      <c r="F41" s="166">
        <f>+Árak!D34</f>
        <v>295</v>
      </c>
      <c r="G41" s="194" t="s">
        <v>195</v>
      </c>
      <c r="H41" s="166">
        <f>+Árak!E34</f>
        <v>285</v>
      </c>
      <c r="I41" s="194" t="s">
        <v>334</v>
      </c>
      <c r="J41" s="167">
        <f>+Árak!F34</f>
        <v>270</v>
      </c>
      <c r="K41" s="194" t="s">
        <v>196</v>
      </c>
      <c r="L41" s="167">
        <f>+Árak!G34</f>
        <v>305</v>
      </c>
      <c r="M41" s="331"/>
      <c r="N41" s="2"/>
      <c r="O41" s="2"/>
    </row>
    <row r="42" spans="1:15" ht="52.5" customHeight="1" thickBot="1">
      <c r="A42" s="22" t="s">
        <v>50</v>
      </c>
      <c r="B42" s="23" t="s">
        <v>49</v>
      </c>
      <c r="C42" s="194" t="s">
        <v>197</v>
      </c>
      <c r="D42" s="166">
        <f>Árak!C35</f>
        <v>295</v>
      </c>
      <c r="E42" s="194" t="s">
        <v>198</v>
      </c>
      <c r="F42" s="166">
        <f>+Árak!D35</f>
        <v>270</v>
      </c>
      <c r="G42" s="194" t="s">
        <v>404</v>
      </c>
      <c r="H42" s="166">
        <f>+Árak!E35</f>
        <v>280</v>
      </c>
      <c r="I42" s="194" t="s">
        <v>199</v>
      </c>
      <c r="J42" s="167">
        <f>+Árak!F35</f>
        <v>285</v>
      </c>
      <c r="K42" s="194" t="s">
        <v>200</v>
      </c>
      <c r="L42" s="167">
        <f>+Árak!G35</f>
        <v>295</v>
      </c>
      <c r="M42" s="331"/>
      <c r="N42" s="2"/>
      <c r="O42" s="2"/>
    </row>
    <row r="43" spans="1:15" ht="75" customHeight="1" thickBot="1">
      <c r="A43" s="22" t="s">
        <v>51</v>
      </c>
      <c r="B43" s="23" t="s">
        <v>52</v>
      </c>
      <c r="C43" s="263" t="s">
        <v>487</v>
      </c>
      <c r="D43" s="166">
        <f>Árak!C36</f>
        <v>150</v>
      </c>
      <c r="E43" s="194" t="s">
        <v>123</v>
      </c>
      <c r="F43" s="166">
        <f>+Árak!D36</f>
        <v>160</v>
      </c>
      <c r="G43" s="194" t="s">
        <v>267</v>
      </c>
      <c r="H43" s="166">
        <f>+Árak!E36</f>
        <v>155</v>
      </c>
      <c r="I43" s="194" t="s">
        <v>336</v>
      </c>
      <c r="J43" s="167">
        <f>+Árak!F36</f>
        <v>160</v>
      </c>
      <c r="K43" s="194" t="s">
        <v>53</v>
      </c>
      <c r="L43" s="167">
        <f>+Árak!G36</f>
        <v>170</v>
      </c>
      <c r="M43" s="331"/>
      <c r="N43" s="2"/>
      <c r="O43" s="2"/>
    </row>
    <row r="44" spans="1:15" ht="45" customHeight="1" thickBot="1">
      <c r="A44" s="22" t="s">
        <v>54</v>
      </c>
      <c r="B44" s="23" t="s">
        <v>52</v>
      </c>
      <c r="C44" s="194" t="s">
        <v>270</v>
      </c>
      <c r="D44" s="166">
        <f>Árak!C37</f>
        <v>130</v>
      </c>
      <c r="E44" s="194" t="s">
        <v>268</v>
      </c>
      <c r="F44" s="166">
        <f>+Árak!D37</f>
        <v>130</v>
      </c>
      <c r="G44" s="194" t="s">
        <v>269</v>
      </c>
      <c r="H44" s="166">
        <f>+Árak!E37</f>
        <v>130</v>
      </c>
      <c r="I44" s="263" t="s">
        <v>488</v>
      </c>
      <c r="J44" s="167">
        <f>+Árak!F37</f>
        <v>130</v>
      </c>
      <c r="K44" s="194" t="s">
        <v>337</v>
      </c>
      <c r="L44" s="167">
        <f>+Árak!G37</f>
        <v>130</v>
      </c>
      <c r="M44" s="331"/>
      <c r="N44" s="2"/>
      <c r="O44" s="2"/>
    </row>
    <row r="45" spans="1:15" ht="18" customHeight="1" thickBot="1">
      <c r="A45" s="27" t="s">
        <v>55</v>
      </c>
      <c r="B45" s="39" t="s">
        <v>56</v>
      </c>
      <c r="C45" s="194" t="s">
        <v>57</v>
      </c>
      <c r="D45" s="166">
        <f>Árak!C38</f>
        <v>70</v>
      </c>
      <c r="E45" s="194" t="s">
        <v>57</v>
      </c>
      <c r="F45" s="166">
        <f>+Árak!D38</f>
        <v>70</v>
      </c>
      <c r="G45" s="194" t="s">
        <v>57</v>
      </c>
      <c r="H45" s="166">
        <f>+Árak!E38</f>
        <v>70</v>
      </c>
      <c r="I45" s="194" t="s">
        <v>57</v>
      </c>
      <c r="J45" s="167">
        <f>+Árak!F38</f>
        <v>70</v>
      </c>
      <c r="K45" s="194" t="s">
        <v>57</v>
      </c>
      <c r="L45" s="167">
        <f>+Árak!G38</f>
        <v>70</v>
      </c>
      <c r="M45" s="331"/>
      <c r="N45" s="2"/>
      <c r="O45" s="2"/>
    </row>
    <row r="46" spans="1:15" ht="18" customHeight="1" thickBot="1">
      <c r="A46" s="200"/>
      <c r="B46" s="160"/>
      <c r="C46" s="196"/>
      <c r="D46" s="156"/>
      <c r="E46" s="196"/>
      <c r="F46" s="156"/>
      <c r="G46" s="196"/>
      <c r="H46" s="156"/>
      <c r="I46" s="196"/>
      <c r="J46" s="156"/>
      <c r="K46" s="196"/>
      <c r="L46" s="2"/>
      <c r="M46" s="331"/>
      <c r="N46" s="2"/>
      <c r="O46" s="2"/>
    </row>
    <row r="47" spans="1:15" ht="67.5" customHeight="1" thickBot="1">
      <c r="A47" s="225" t="s">
        <v>460</v>
      </c>
      <c r="B47" s="226" t="s">
        <v>369</v>
      </c>
      <c r="C47" s="256" t="s">
        <v>353</v>
      </c>
      <c r="D47" s="224">
        <f>Árak!C39</f>
        <v>860</v>
      </c>
      <c r="E47" s="256" t="s">
        <v>339</v>
      </c>
      <c r="F47" s="224">
        <f>Árak!D39</f>
        <v>975</v>
      </c>
      <c r="G47" s="256" t="s">
        <v>402</v>
      </c>
      <c r="H47" s="166">
        <f>+Árak!E39</f>
        <v>910</v>
      </c>
      <c r="I47" s="256" t="s">
        <v>340</v>
      </c>
      <c r="J47" s="167">
        <f>+Árak!F39</f>
        <v>940</v>
      </c>
      <c r="K47" s="256" t="s">
        <v>342</v>
      </c>
      <c r="L47" s="167">
        <f>+Árak!G39</f>
        <v>965</v>
      </c>
      <c r="M47" s="331"/>
      <c r="N47" s="2"/>
      <c r="O47" s="2"/>
    </row>
    <row r="48" spans="1:15" ht="67.5" customHeight="1" thickBot="1">
      <c r="A48" s="225" t="s">
        <v>461</v>
      </c>
      <c r="B48" s="226" t="s">
        <v>370</v>
      </c>
      <c r="C48" s="256" t="s">
        <v>338</v>
      </c>
      <c r="D48" s="224">
        <f>Árak!C40</f>
        <v>860</v>
      </c>
      <c r="E48" s="256" t="s">
        <v>456</v>
      </c>
      <c r="F48" s="224">
        <f>Árak!D40</f>
        <v>975</v>
      </c>
      <c r="G48" s="256" t="s">
        <v>403</v>
      </c>
      <c r="H48" s="166">
        <f>+Árak!E40</f>
        <v>910</v>
      </c>
      <c r="I48" s="256" t="s">
        <v>341</v>
      </c>
      <c r="J48" s="167">
        <f>+Árak!F40</f>
        <v>940</v>
      </c>
      <c r="K48" s="256" t="s">
        <v>343</v>
      </c>
      <c r="L48" s="167">
        <f>+Árak!G40</f>
        <v>965</v>
      </c>
      <c r="M48" s="331"/>
      <c r="N48" s="2"/>
      <c r="O48" s="2"/>
    </row>
    <row r="49" spans="1:15" ht="18" customHeight="1" thickBot="1">
      <c r="A49" s="222"/>
      <c r="B49" s="223"/>
      <c r="C49" s="196"/>
      <c r="D49" s="156"/>
      <c r="E49" s="196"/>
      <c r="F49" s="156"/>
      <c r="G49" s="196"/>
      <c r="H49" s="156"/>
      <c r="I49" s="196"/>
      <c r="J49" s="156"/>
      <c r="K49" s="196"/>
      <c r="L49" s="2"/>
      <c r="M49" s="331"/>
      <c r="N49" s="2"/>
      <c r="O49" s="2"/>
    </row>
    <row r="50" spans="1:15" ht="83.25" customHeight="1" thickBot="1">
      <c r="A50" s="157" t="s">
        <v>376</v>
      </c>
      <c r="B50" s="158" t="s">
        <v>59</v>
      </c>
      <c r="C50" s="194" t="s">
        <v>409</v>
      </c>
      <c r="D50" s="166">
        <f>Árak!C41</f>
        <v>650</v>
      </c>
      <c r="E50" s="194" t="s">
        <v>416</v>
      </c>
      <c r="F50" s="166">
        <f>+Árak!D41</f>
        <v>595</v>
      </c>
      <c r="G50" s="194" t="s">
        <v>423</v>
      </c>
      <c r="H50" s="166">
        <f>+Árak!E41</f>
        <v>625</v>
      </c>
      <c r="I50" s="194" t="s">
        <v>430</v>
      </c>
      <c r="J50" s="167">
        <f>+Árak!F41</f>
        <v>615</v>
      </c>
      <c r="K50" s="194" t="s">
        <v>436</v>
      </c>
      <c r="L50" s="167">
        <f>+Árak!G41</f>
        <v>465</v>
      </c>
      <c r="M50" s="331"/>
      <c r="N50" s="2"/>
      <c r="O50" s="2"/>
    </row>
    <row r="51" spans="1:15" ht="99.75" customHeight="1" thickBot="1">
      <c r="A51" s="157" t="s">
        <v>377</v>
      </c>
      <c r="B51" s="40" t="s">
        <v>28</v>
      </c>
      <c r="C51" s="194" t="s">
        <v>410</v>
      </c>
      <c r="D51" s="166">
        <f>Árak!C42</f>
        <v>945</v>
      </c>
      <c r="E51" s="194" t="s">
        <v>417</v>
      </c>
      <c r="F51" s="166">
        <f>+Árak!D42</f>
        <v>1015</v>
      </c>
      <c r="G51" s="194" t="s">
        <v>424</v>
      </c>
      <c r="H51" s="166">
        <f>+Árak!E42</f>
        <v>1090</v>
      </c>
      <c r="I51" s="194" t="s">
        <v>431</v>
      </c>
      <c r="J51" s="167">
        <f>+Árak!F42</f>
        <v>1045</v>
      </c>
      <c r="K51" s="194" t="s">
        <v>437</v>
      </c>
      <c r="L51" s="167">
        <f>+Árak!G42</f>
        <v>955</v>
      </c>
      <c r="M51" s="331"/>
      <c r="N51" s="2"/>
      <c r="O51" s="2"/>
    </row>
    <row r="52" spans="1:15" ht="51.75" thickBot="1">
      <c r="A52" s="157" t="s">
        <v>378</v>
      </c>
      <c r="B52" s="40" t="s">
        <v>28</v>
      </c>
      <c r="C52" s="194" t="s">
        <v>411</v>
      </c>
      <c r="D52" s="166">
        <f>Árak!C43</f>
        <v>985</v>
      </c>
      <c r="E52" s="263" t="s">
        <v>522</v>
      </c>
      <c r="F52" s="166">
        <f>+Árak!D43</f>
        <v>1175</v>
      </c>
      <c r="G52" s="194" t="s">
        <v>425</v>
      </c>
      <c r="H52" s="166">
        <f>+Árak!E43</f>
        <v>945</v>
      </c>
      <c r="I52" s="194" t="s">
        <v>432</v>
      </c>
      <c r="J52" s="167">
        <f>+Árak!F43</f>
        <v>965</v>
      </c>
      <c r="K52" s="194" t="s">
        <v>438</v>
      </c>
      <c r="L52" s="167">
        <f>+Árak!G43</f>
        <v>995</v>
      </c>
      <c r="M52" s="331"/>
      <c r="N52" s="2"/>
      <c r="O52" s="2"/>
    </row>
    <row r="53" spans="1:15" ht="119.25" customHeight="1" thickBot="1">
      <c r="A53" s="157" t="s">
        <v>379</v>
      </c>
      <c r="B53" s="40" t="s">
        <v>28</v>
      </c>
      <c r="C53" s="194" t="s">
        <v>412</v>
      </c>
      <c r="D53" s="166">
        <f>Árak!C44</f>
        <v>975</v>
      </c>
      <c r="E53" s="194" t="s">
        <v>418</v>
      </c>
      <c r="F53" s="166">
        <f>+Árak!D44</f>
        <v>1195</v>
      </c>
      <c r="G53" s="194" t="s">
        <v>426</v>
      </c>
      <c r="H53" s="166">
        <f>+Árak!E44</f>
        <v>1045</v>
      </c>
      <c r="I53" s="263" t="s">
        <v>523</v>
      </c>
      <c r="J53" s="167">
        <f>+Árak!F44</f>
        <v>1095</v>
      </c>
      <c r="K53" s="194" t="s">
        <v>439</v>
      </c>
      <c r="L53" s="167">
        <f>+Árak!G44</f>
        <v>915</v>
      </c>
      <c r="M53" s="331"/>
      <c r="N53" s="2"/>
      <c r="O53" s="2"/>
    </row>
    <row r="54" spans="1:15" ht="119.25" customHeight="1" thickBot="1">
      <c r="A54" s="157" t="s">
        <v>380</v>
      </c>
      <c r="B54" s="40" t="s">
        <v>28</v>
      </c>
      <c r="C54" s="194" t="s">
        <v>413</v>
      </c>
      <c r="D54" s="166">
        <f>Árak!C45</f>
        <v>995</v>
      </c>
      <c r="E54" s="194" t="s">
        <v>419</v>
      </c>
      <c r="F54" s="166">
        <f>+Árak!D45</f>
        <v>1025</v>
      </c>
      <c r="G54" s="194" t="s">
        <v>139</v>
      </c>
      <c r="H54" s="166">
        <f>+Árak!E45</f>
        <v>1010</v>
      </c>
      <c r="I54" s="194" t="s">
        <v>433</v>
      </c>
      <c r="J54" s="167">
        <f>+Árak!F45</f>
        <v>1125</v>
      </c>
      <c r="K54" s="194" t="s">
        <v>440</v>
      </c>
      <c r="L54" s="167">
        <f>+Árak!G45</f>
        <v>1025</v>
      </c>
      <c r="M54" s="331"/>
      <c r="N54" s="2"/>
      <c r="O54" s="2"/>
    </row>
    <row r="55" spans="1:15" ht="119.25" customHeight="1" thickBot="1">
      <c r="A55" s="157" t="s">
        <v>381</v>
      </c>
      <c r="B55" s="40" t="s">
        <v>28</v>
      </c>
      <c r="C55" s="263" t="s">
        <v>521</v>
      </c>
      <c r="D55" s="166">
        <f>Árak!C46</f>
        <v>975</v>
      </c>
      <c r="E55" s="194" t="s">
        <v>420</v>
      </c>
      <c r="F55" s="166">
        <f>+Árak!D46</f>
        <v>1045</v>
      </c>
      <c r="G55" s="194" t="s">
        <v>427</v>
      </c>
      <c r="H55" s="166">
        <f>+Árak!E46</f>
        <v>1085</v>
      </c>
      <c r="I55" s="263" t="s">
        <v>524</v>
      </c>
      <c r="J55" s="167">
        <f>+Árak!F46</f>
        <v>1175</v>
      </c>
      <c r="K55" s="194" t="s">
        <v>441</v>
      </c>
      <c r="L55" s="167">
        <f>+Árak!G46</f>
        <v>1065</v>
      </c>
      <c r="M55" s="331"/>
      <c r="N55" s="2"/>
      <c r="O55" s="2"/>
    </row>
    <row r="56" spans="1:15" ht="120.75" customHeight="1" thickBot="1">
      <c r="A56" s="157" t="s">
        <v>382</v>
      </c>
      <c r="B56" s="176" t="str">
        <f>"Menü 
5 napra "&amp;Árak!B47&amp;" Ft/HÉT
"&amp;Árak!B47/5&amp;" Ft/nap"</f>
        <v>Menü 
5 napra 6950 Ft/HÉT
1390 Ft/nap</v>
      </c>
      <c r="C56" s="194" t="s">
        <v>414</v>
      </c>
      <c r="D56" s="166">
        <f>Árak!C47</f>
        <v>1545</v>
      </c>
      <c r="E56" s="194" t="s">
        <v>421</v>
      </c>
      <c r="F56" s="166">
        <f>+Árak!D47</f>
        <v>1540</v>
      </c>
      <c r="G56" s="194" t="s">
        <v>428</v>
      </c>
      <c r="H56" s="166">
        <f>+Árak!E47</f>
        <v>1515</v>
      </c>
      <c r="I56" s="194" t="s">
        <v>434</v>
      </c>
      <c r="J56" s="167">
        <f>+Árak!F47</f>
        <v>1480</v>
      </c>
      <c r="K56" s="194" t="s">
        <v>442</v>
      </c>
      <c r="L56" s="167">
        <f>+Árak!G47</f>
        <v>1390</v>
      </c>
      <c r="M56" s="331"/>
      <c r="N56" s="2"/>
      <c r="O56" s="2"/>
    </row>
    <row r="57" spans="1:15" ht="57" customHeight="1" thickBot="1">
      <c r="A57" s="157" t="s">
        <v>383</v>
      </c>
      <c r="B57" s="201" t="s">
        <v>47</v>
      </c>
      <c r="C57" s="194" t="s">
        <v>415</v>
      </c>
      <c r="D57" s="166">
        <f>Árak!C48</f>
        <v>530</v>
      </c>
      <c r="E57" s="279" t="s">
        <v>422</v>
      </c>
      <c r="F57" s="166">
        <f>+Árak!D48</f>
        <v>550</v>
      </c>
      <c r="G57" s="194" t="s">
        <v>429</v>
      </c>
      <c r="H57" s="166">
        <f>+Árak!E48</f>
        <v>525</v>
      </c>
      <c r="I57" s="194" t="s">
        <v>435</v>
      </c>
      <c r="J57" s="167">
        <f>+Árak!F48</f>
        <v>535</v>
      </c>
      <c r="K57" s="194" t="s">
        <v>443</v>
      </c>
      <c r="L57" s="167">
        <f>+Árak!G48</f>
        <v>530</v>
      </c>
      <c r="M57" s="331"/>
      <c r="N57" s="2"/>
      <c r="O57" s="2"/>
    </row>
    <row r="58" spans="2:15" ht="14.25" customHeight="1" thickBot="1">
      <c r="B58" s="12"/>
      <c r="C58" s="197"/>
      <c r="D58" s="41"/>
      <c r="E58" s="197"/>
      <c r="F58" s="41"/>
      <c r="G58" s="197"/>
      <c r="H58" s="41"/>
      <c r="I58" s="197"/>
      <c r="J58" s="42"/>
      <c r="K58" s="197"/>
      <c r="L58" s="2"/>
      <c r="M58" s="331"/>
      <c r="N58" s="2"/>
      <c r="O58" s="2"/>
    </row>
    <row r="59" spans="1:15" ht="135.75" customHeight="1">
      <c r="A59" s="177" t="s">
        <v>64</v>
      </c>
      <c r="B59" s="184" t="s">
        <v>65</v>
      </c>
      <c r="C59" s="194" t="s">
        <v>236</v>
      </c>
      <c r="D59" s="166">
        <f>Árak!C49</f>
        <v>1005</v>
      </c>
      <c r="E59" s="194" t="s">
        <v>201</v>
      </c>
      <c r="F59" s="166">
        <f>+Árak!D49</f>
        <v>1045</v>
      </c>
      <c r="G59" s="194" t="s">
        <v>356</v>
      </c>
      <c r="H59" s="166">
        <f>+Árak!E49</f>
        <v>1020</v>
      </c>
      <c r="I59" s="194" t="s">
        <v>237</v>
      </c>
      <c r="J59" s="167">
        <f>+Árak!F49</f>
        <v>1005</v>
      </c>
      <c r="K59" s="194" t="s">
        <v>344</v>
      </c>
      <c r="L59" s="167">
        <f>+Árak!G49</f>
        <v>995</v>
      </c>
      <c r="M59" s="339" t="s">
        <v>68</v>
      </c>
      <c r="N59" s="2"/>
      <c r="O59" s="2"/>
    </row>
    <row r="60" spans="1:15" ht="98.25" customHeight="1">
      <c r="A60" s="178" t="s">
        <v>66</v>
      </c>
      <c r="B60" s="184" t="s">
        <v>67</v>
      </c>
      <c r="C60" s="194" t="s">
        <v>238</v>
      </c>
      <c r="D60" s="166">
        <f>Árak!C50</f>
        <v>765</v>
      </c>
      <c r="E60" s="194" t="s">
        <v>239</v>
      </c>
      <c r="F60" s="166">
        <f>+Árak!D50</f>
        <v>770</v>
      </c>
      <c r="G60" s="194" t="s">
        <v>345</v>
      </c>
      <c r="H60" s="166">
        <f>+Árak!E50</f>
        <v>685</v>
      </c>
      <c r="I60" s="194" t="s">
        <v>240</v>
      </c>
      <c r="J60" s="167">
        <f>+Árak!F50</f>
        <v>695</v>
      </c>
      <c r="K60" s="194" t="s">
        <v>241</v>
      </c>
      <c r="L60" s="167">
        <f>+Árak!G50</f>
        <v>680</v>
      </c>
      <c r="M60" s="340"/>
      <c r="N60" s="2"/>
      <c r="O60" s="2"/>
    </row>
    <row r="61" spans="1:15" ht="119.25" customHeight="1">
      <c r="A61" s="179" t="s">
        <v>69</v>
      </c>
      <c r="B61" s="184" t="s">
        <v>70</v>
      </c>
      <c r="C61" s="194" t="s">
        <v>242</v>
      </c>
      <c r="D61" s="166">
        <f>Árak!C51</f>
        <v>1005</v>
      </c>
      <c r="E61" s="194" t="s">
        <v>373</v>
      </c>
      <c r="F61" s="166">
        <f>+Árak!D51</f>
        <v>965</v>
      </c>
      <c r="G61" s="194" t="s">
        <v>357</v>
      </c>
      <c r="H61" s="166">
        <f>+Árak!E51</f>
        <v>1015</v>
      </c>
      <c r="I61" s="194" t="s">
        <v>346</v>
      </c>
      <c r="J61" s="167">
        <f>+Árak!F51</f>
        <v>1025</v>
      </c>
      <c r="K61" s="194" t="s">
        <v>444</v>
      </c>
      <c r="L61" s="167">
        <f>+Árak!G51</f>
        <v>975</v>
      </c>
      <c r="M61" s="340"/>
      <c r="N61" s="2"/>
      <c r="O61" s="2"/>
    </row>
    <row r="62" spans="1:15" ht="180" customHeight="1">
      <c r="A62" s="178" t="s">
        <v>71</v>
      </c>
      <c r="B62" s="184" t="s">
        <v>72</v>
      </c>
      <c r="C62" s="194" t="s">
        <v>243</v>
      </c>
      <c r="D62" s="166">
        <f>Árak!C52</f>
        <v>1025</v>
      </c>
      <c r="E62" s="194" t="s">
        <v>244</v>
      </c>
      <c r="F62" s="166">
        <f>+Árak!D52</f>
        <v>955</v>
      </c>
      <c r="G62" s="194" t="s">
        <v>271</v>
      </c>
      <c r="H62" s="166">
        <f>+Árak!E52</f>
        <v>1005</v>
      </c>
      <c r="I62" s="194" t="s">
        <v>272</v>
      </c>
      <c r="J62" s="167">
        <f>+Árak!F52</f>
        <v>945</v>
      </c>
      <c r="K62" s="194" t="s">
        <v>273</v>
      </c>
      <c r="L62" s="167">
        <f>+Árak!G52</f>
        <v>970</v>
      </c>
      <c r="M62" s="340"/>
      <c r="N62" s="2"/>
      <c r="O62" s="2"/>
    </row>
    <row r="63" spans="1:15" ht="103.5" customHeight="1">
      <c r="A63" s="180" t="s">
        <v>73</v>
      </c>
      <c r="B63" s="184" t="s">
        <v>445</v>
      </c>
      <c r="C63" s="194" t="s">
        <v>347</v>
      </c>
      <c r="D63" s="166">
        <f>Árak!C53</f>
        <v>1225</v>
      </c>
      <c r="E63" s="194" t="s">
        <v>354</v>
      </c>
      <c r="F63" s="166">
        <f>+Árak!D53</f>
        <v>1325</v>
      </c>
      <c r="G63" s="194" t="s">
        <v>275</v>
      </c>
      <c r="H63" s="166">
        <f>+Árak!E53</f>
        <v>1350</v>
      </c>
      <c r="I63" s="194" t="s">
        <v>368</v>
      </c>
      <c r="J63" s="167">
        <f>+Árak!F53</f>
        <v>1205</v>
      </c>
      <c r="K63" s="194" t="s">
        <v>276</v>
      </c>
      <c r="L63" s="167">
        <f>+Árak!G53</f>
        <v>1195</v>
      </c>
      <c r="M63" s="340"/>
      <c r="N63" s="2"/>
      <c r="O63" s="2"/>
    </row>
    <row r="64" spans="1:15" ht="129" customHeight="1">
      <c r="A64" s="181" t="s">
        <v>74</v>
      </c>
      <c r="B64" s="184" t="s">
        <v>75</v>
      </c>
      <c r="C64" s="194" t="s">
        <v>296</v>
      </c>
      <c r="D64" s="166">
        <f>Árak!C54</f>
        <v>970</v>
      </c>
      <c r="E64" s="194" t="s">
        <v>274</v>
      </c>
      <c r="F64" s="166">
        <f>+Árak!D54</f>
        <v>925</v>
      </c>
      <c r="G64" s="194" t="s">
        <v>277</v>
      </c>
      <c r="H64" s="166">
        <f>+Árak!E54</f>
        <v>980</v>
      </c>
      <c r="I64" s="194" t="s">
        <v>278</v>
      </c>
      <c r="J64" s="167">
        <f>+Árak!F54</f>
        <v>960</v>
      </c>
      <c r="K64" s="194" t="s">
        <v>348</v>
      </c>
      <c r="L64" s="167">
        <f>+Árak!G54</f>
        <v>955</v>
      </c>
      <c r="M64" s="340"/>
      <c r="N64" s="2"/>
      <c r="O64" s="2"/>
    </row>
    <row r="65" spans="1:15" ht="116.25" customHeight="1">
      <c r="A65" s="182" t="s">
        <v>76</v>
      </c>
      <c r="B65" s="184" t="s">
        <v>77</v>
      </c>
      <c r="C65" s="194" t="s">
        <v>374</v>
      </c>
      <c r="D65" s="166">
        <f>Árak!C55</f>
        <v>795</v>
      </c>
      <c r="E65" s="194" t="s">
        <v>446</v>
      </c>
      <c r="F65" s="166">
        <f>+Árak!D55</f>
        <v>780</v>
      </c>
      <c r="G65" s="194" t="s">
        <v>447</v>
      </c>
      <c r="H65" s="166">
        <f>+Árak!E55</f>
        <v>885</v>
      </c>
      <c r="I65" s="194" t="s">
        <v>448</v>
      </c>
      <c r="J65" s="167">
        <f>+Árak!F55</f>
        <v>780</v>
      </c>
      <c r="K65" s="194" t="s">
        <v>449</v>
      </c>
      <c r="L65" s="167">
        <f>+Árak!G55</f>
        <v>905</v>
      </c>
      <c r="M65" s="340"/>
      <c r="N65" s="2"/>
      <c r="O65" s="2"/>
    </row>
    <row r="66" spans="1:15" ht="143.25" customHeight="1">
      <c r="A66" s="182" t="s">
        <v>78</v>
      </c>
      <c r="B66" s="184" t="s">
        <v>79</v>
      </c>
      <c r="C66" s="194" t="s">
        <v>245</v>
      </c>
      <c r="D66" s="166">
        <f>Árak!C56</f>
        <v>1005</v>
      </c>
      <c r="E66" s="194" t="s">
        <v>246</v>
      </c>
      <c r="F66" s="166">
        <f>+Árak!D56</f>
        <v>995</v>
      </c>
      <c r="G66" s="194" t="s">
        <v>375</v>
      </c>
      <c r="H66" s="166">
        <f>+Árak!E56</f>
        <v>1070</v>
      </c>
      <c r="I66" s="263" t="s">
        <v>489</v>
      </c>
      <c r="J66" s="167">
        <f>+Árak!F56</f>
        <v>1020</v>
      </c>
      <c r="K66" s="263" t="s">
        <v>490</v>
      </c>
      <c r="L66" s="167">
        <f>+Árak!G56</f>
        <v>1035</v>
      </c>
      <c r="M66" s="340"/>
      <c r="N66" s="2"/>
      <c r="O66" s="2"/>
    </row>
    <row r="67" spans="1:15" ht="160.5" customHeight="1">
      <c r="A67" s="182" t="s">
        <v>80</v>
      </c>
      <c r="B67" s="184" t="s">
        <v>81</v>
      </c>
      <c r="C67" s="263" t="s">
        <v>491</v>
      </c>
      <c r="D67" s="166">
        <f>Árak!C57</f>
        <v>1045</v>
      </c>
      <c r="E67" s="263" t="s">
        <v>492</v>
      </c>
      <c r="F67" s="166">
        <f>+Árak!D57</f>
        <v>1015</v>
      </c>
      <c r="G67" s="194" t="s">
        <v>247</v>
      </c>
      <c r="H67" s="166">
        <f>+Árak!E57</f>
        <v>910</v>
      </c>
      <c r="I67" s="194" t="s">
        <v>349</v>
      </c>
      <c r="J67" s="167">
        <f>+Árak!F57</f>
        <v>1015</v>
      </c>
      <c r="K67" s="194" t="s">
        <v>248</v>
      </c>
      <c r="L67" s="167">
        <f>+Árak!G57</f>
        <v>1020</v>
      </c>
      <c r="M67" s="340"/>
      <c r="N67" s="2"/>
      <c r="O67" s="2"/>
    </row>
    <row r="68" spans="1:15" ht="63" customHeight="1" thickBot="1">
      <c r="A68" s="183" t="s">
        <v>82</v>
      </c>
      <c r="B68" s="184" t="s">
        <v>83</v>
      </c>
      <c r="C68" s="194" t="s">
        <v>279</v>
      </c>
      <c r="D68" s="166">
        <f>Árak!C58</f>
        <v>395</v>
      </c>
      <c r="E68" s="194" t="s">
        <v>280</v>
      </c>
      <c r="F68" s="166">
        <f>+Árak!D58</f>
        <v>375</v>
      </c>
      <c r="G68" s="194" t="s">
        <v>281</v>
      </c>
      <c r="H68" s="166">
        <f>+Árak!E58</f>
        <v>415</v>
      </c>
      <c r="I68" s="194" t="s">
        <v>282</v>
      </c>
      <c r="J68" s="167">
        <f>+Árak!F58</f>
        <v>395</v>
      </c>
      <c r="K68" s="194" t="s">
        <v>350</v>
      </c>
      <c r="L68" s="167">
        <f>+Árak!G58</f>
        <v>390</v>
      </c>
      <c r="M68" s="340"/>
      <c r="N68" s="2"/>
      <c r="O68" s="2"/>
    </row>
    <row r="69" spans="1:15" ht="63" customHeight="1" thickBot="1">
      <c r="A69" s="183" t="s">
        <v>264</v>
      </c>
      <c r="B69" s="184" t="s">
        <v>265</v>
      </c>
      <c r="C69" s="203" t="s">
        <v>265</v>
      </c>
      <c r="D69" s="166">
        <f>Árak!C61</f>
        <v>130</v>
      </c>
      <c r="E69" s="203" t="s">
        <v>265</v>
      </c>
      <c r="F69" s="202">
        <f>Árak!D61</f>
        <v>130</v>
      </c>
      <c r="G69" s="209" t="s">
        <v>265</v>
      </c>
      <c r="H69" s="202">
        <f>Árak!E61</f>
        <v>130</v>
      </c>
      <c r="I69" s="209" t="s">
        <v>265</v>
      </c>
      <c r="J69" s="199">
        <f>Árak!G61</f>
        <v>130</v>
      </c>
      <c r="K69" s="209" t="s">
        <v>265</v>
      </c>
      <c r="L69" s="167">
        <f>+Árak!G61</f>
        <v>130</v>
      </c>
      <c r="M69" s="340"/>
      <c r="N69" s="2"/>
      <c r="O69" s="2"/>
    </row>
    <row r="70" spans="1:15" ht="18" customHeight="1" thickBot="1">
      <c r="A70" s="1"/>
      <c r="C70" s="43"/>
      <c r="D70" s="41"/>
      <c r="E70" s="172"/>
      <c r="F70" s="173"/>
      <c r="G70" s="174"/>
      <c r="H70" s="173"/>
      <c r="I70" s="174"/>
      <c r="J70" s="175"/>
      <c r="K70" s="197"/>
      <c r="L70" s="42"/>
      <c r="M70" s="42"/>
      <c r="N70" s="42"/>
      <c r="O70" s="2"/>
    </row>
    <row r="71" spans="1:18" ht="21" customHeight="1" thickBot="1">
      <c r="A71" s="1"/>
      <c r="C71" s="43"/>
      <c r="D71" s="41"/>
      <c r="E71" s="346" t="str">
        <f>+C2</f>
        <v>11.19. Hétfő</v>
      </c>
      <c r="F71" s="347"/>
      <c r="G71" s="346" t="str">
        <f>+E2</f>
        <v>11.20. Kedd</v>
      </c>
      <c r="H71" s="347"/>
      <c r="I71" s="346" t="str">
        <f>+G2</f>
        <v>11.21. Szerda</v>
      </c>
      <c r="J71" s="350"/>
      <c r="K71" s="336" t="str">
        <f>+I2</f>
        <v>11.22. Csütörtök</v>
      </c>
      <c r="L71" s="338"/>
      <c r="M71" s="336" t="str">
        <f>+K2</f>
        <v>11.23. Péntek</v>
      </c>
      <c r="N71" s="337"/>
      <c r="O71" s="336" t="s">
        <v>530</v>
      </c>
      <c r="P71" s="338"/>
      <c r="Q71" s="348" t="s">
        <v>531</v>
      </c>
      <c r="R71" s="349"/>
    </row>
    <row r="72" spans="1:18" ht="101.25" customHeight="1">
      <c r="A72" s="45" t="s">
        <v>84</v>
      </c>
      <c r="B72" s="44" t="str">
        <f>"SPEED menü 
"&amp;Árak!B59&amp;" Ft/hét
"&amp;Árak!D59&amp;" Ft/nap"</f>
        <v>SPEED menü 
11130 Ft/hét
1590 Ft/nap</v>
      </c>
      <c r="C72" s="46" t="s">
        <v>85</v>
      </c>
      <c r="D72" s="47"/>
      <c r="E72" s="323" t="s">
        <v>295</v>
      </c>
      <c r="F72" s="323"/>
      <c r="G72" s="332" t="s">
        <v>201</v>
      </c>
      <c r="H72" s="332"/>
      <c r="I72" s="332" t="s">
        <v>358</v>
      </c>
      <c r="J72" s="332"/>
      <c r="K72" s="323" t="s">
        <v>285</v>
      </c>
      <c r="L72" s="324"/>
      <c r="M72" s="323" t="s">
        <v>348</v>
      </c>
      <c r="N72" s="323"/>
      <c r="O72" s="323" t="s">
        <v>355</v>
      </c>
      <c r="P72" s="323"/>
      <c r="Q72" s="323" t="s">
        <v>154</v>
      </c>
      <c r="R72" s="323"/>
    </row>
    <row r="73" spans="1:18" ht="71.25" customHeight="1">
      <c r="A73" s="48"/>
      <c r="B73" s="49"/>
      <c r="C73" s="50" t="s">
        <v>86</v>
      </c>
      <c r="D73" s="51"/>
      <c r="E73" s="361" t="s">
        <v>493</v>
      </c>
      <c r="F73" s="361"/>
      <c r="G73" s="320" t="s">
        <v>202</v>
      </c>
      <c r="H73" s="320"/>
      <c r="I73" s="320" t="s">
        <v>286</v>
      </c>
      <c r="J73" s="320"/>
      <c r="K73" s="325" t="s">
        <v>450</v>
      </c>
      <c r="L73" s="326"/>
      <c r="M73" s="320" t="s">
        <v>451</v>
      </c>
      <c r="N73" s="320"/>
      <c r="O73" s="320" t="s">
        <v>206</v>
      </c>
      <c r="P73" s="320"/>
      <c r="Q73" s="320" t="s">
        <v>287</v>
      </c>
      <c r="R73" s="320"/>
    </row>
    <row r="74" spans="1:18" ht="45.75" customHeight="1">
      <c r="A74" s="48"/>
      <c r="B74" s="49"/>
      <c r="C74" s="50" t="s">
        <v>87</v>
      </c>
      <c r="D74" s="51"/>
      <c r="E74" s="320" t="s">
        <v>351</v>
      </c>
      <c r="F74" s="320"/>
      <c r="G74" s="320" t="s">
        <v>203</v>
      </c>
      <c r="H74" s="320"/>
      <c r="I74" s="329" t="s">
        <v>283</v>
      </c>
      <c r="J74" s="329"/>
      <c r="K74" s="325" t="s">
        <v>204</v>
      </c>
      <c r="L74" s="330"/>
      <c r="M74" s="320" t="s">
        <v>205</v>
      </c>
      <c r="N74" s="320"/>
      <c r="O74" s="329" t="s">
        <v>284</v>
      </c>
      <c r="P74" s="329"/>
      <c r="Q74" s="320" t="s">
        <v>207</v>
      </c>
      <c r="R74" s="320"/>
    </row>
    <row r="75" spans="1:18" ht="52.5" customHeight="1" thickBot="1">
      <c r="A75" s="52"/>
      <c r="B75" s="53"/>
      <c r="C75" s="54" t="s">
        <v>1</v>
      </c>
      <c r="D75" s="55"/>
      <c r="E75" s="319" t="s">
        <v>352</v>
      </c>
      <c r="F75" s="319"/>
      <c r="G75" s="319" t="s">
        <v>288</v>
      </c>
      <c r="H75" s="319"/>
      <c r="I75" s="319" t="s">
        <v>289</v>
      </c>
      <c r="J75" s="319"/>
      <c r="K75" s="327" t="s">
        <v>290</v>
      </c>
      <c r="L75" s="328"/>
      <c r="M75" s="320" t="s">
        <v>291</v>
      </c>
      <c r="N75" s="320"/>
      <c r="O75" s="351" t="s">
        <v>292</v>
      </c>
      <c r="P75" s="351"/>
      <c r="Q75" s="320" t="s">
        <v>293</v>
      </c>
      <c r="R75" s="320"/>
    </row>
    <row r="76" spans="1:21" ht="22.5" customHeight="1" thickBot="1">
      <c r="A76" s="215"/>
      <c r="C76" s="43"/>
      <c r="D76" s="41"/>
      <c r="E76" s="43"/>
      <c r="F76" s="41"/>
      <c r="G76" s="43"/>
      <c r="H76" s="41"/>
      <c r="I76" s="43"/>
      <c r="J76" s="42"/>
      <c r="K76" s="43"/>
      <c r="L76" s="42"/>
      <c r="M76" s="42"/>
      <c r="N76" s="42"/>
      <c r="P76" s="56"/>
      <c r="U76" s="56"/>
    </row>
    <row r="77" spans="1:21" ht="24.75" customHeight="1" thickBot="1">
      <c r="A77" s="1"/>
      <c r="C77" s="43"/>
      <c r="D77" s="41"/>
      <c r="E77" s="313" t="s">
        <v>525</v>
      </c>
      <c r="F77" s="314"/>
      <c r="G77" s="313" t="s">
        <v>526</v>
      </c>
      <c r="H77" s="314"/>
      <c r="I77" s="313" t="s">
        <v>527</v>
      </c>
      <c r="J77" s="315"/>
      <c r="K77" s="316" t="s">
        <v>528</v>
      </c>
      <c r="L77" s="317"/>
      <c r="M77" s="316" t="s">
        <v>529</v>
      </c>
      <c r="N77" s="318"/>
      <c r="O77" s="316" t="s">
        <v>530</v>
      </c>
      <c r="P77" s="317"/>
      <c r="Q77" s="310" t="s">
        <v>531</v>
      </c>
      <c r="R77" s="311"/>
      <c r="U77" s="56"/>
    </row>
    <row r="78" spans="1:21" ht="48" customHeight="1">
      <c r="A78" s="282" t="s">
        <v>462</v>
      </c>
      <c r="B78" s="283" t="s">
        <v>465</v>
      </c>
      <c r="C78" s="284" t="s">
        <v>85</v>
      </c>
      <c r="D78" s="285"/>
      <c r="E78" s="312" t="s">
        <v>494</v>
      </c>
      <c r="F78" s="312"/>
      <c r="G78" s="309" t="s">
        <v>497</v>
      </c>
      <c r="H78" s="309"/>
      <c r="I78" s="309" t="s">
        <v>498</v>
      </c>
      <c r="J78" s="309"/>
      <c r="K78" s="309" t="s">
        <v>499</v>
      </c>
      <c r="L78" s="309"/>
      <c r="M78" s="306" t="s">
        <v>500</v>
      </c>
      <c r="N78" s="306"/>
      <c r="O78" s="308" t="s">
        <v>512</v>
      </c>
      <c r="P78" s="308"/>
      <c r="Q78" s="307" t="s">
        <v>516</v>
      </c>
      <c r="R78" s="307"/>
      <c r="U78" s="56"/>
    </row>
    <row r="79" spans="1:21" ht="51" customHeight="1">
      <c r="A79" s="286"/>
      <c r="B79" s="287"/>
      <c r="C79" s="288" t="s">
        <v>86</v>
      </c>
      <c r="D79" s="289"/>
      <c r="E79" s="309" t="s">
        <v>495</v>
      </c>
      <c r="F79" s="309"/>
      <c r="G79" s="309" t="s">
        <v>501</v>
      </c>
      <c r="H79" s="309"/>
      <c r="I79" s="308" t="s">
        <v>502</v>
      </c>
      <c r="J79" s="308"/>
      <c r="K79" s="307" t="s">
        <v>503</v>
      </c>
      <c r="L79" s="307"/>
      <c r="M79" s="307" t="s">
        <v>504</v>
      </c>
      <c r="N79" s="307"/>
      <c r="O79" s="309" t="s">
        <v>513</v>
      </c>
      <c r="P79" s="309"/>
      <c r="Q79" s="308" t="s">
        <v>517</v>
      </c>
      <c r="R79" s="308"/>
      <c r="U79" s="56"/>
    </row>
    <row r="80" spans="1:21" ht="57" customHeight="1">
      <c r="A80" s="286"/>
      <c r="B80" s="287"/>
      <c r="C80" s="288" t="s">
        <v>87</v>
      </c>
      <c r="D80" s="289"/>
      <c r="E80" s="307" t="s">
        <v>496</v>
      </c>
      <c r="F80" s="307"/>
      <c r="G80" s="309" t="s">
        <v>505</v>
      </c>
      <c r="H80" s="309"/>
      <c r="I80" s="308" t="s">
        <v>506</v>
      </c>
      <c r="J80" s="308"/>
      <c r="K80" s="307" t="s">
        <v>285</v>
      </c>
      <c r="L80" s="307"/>
      <c r="M80" s="309" t="s">
        <v>507</v>
      </c>
      <c r="N80" s="309"/>
      <c r="O80" s="308" t="s">
        <v>514</v>
      </c>
      <c r="P80" s="308"/>
      <c r="Q80" s="307" t="s">
        <v>518</v>
      </c>
      <c r="R80" s="307"/>
      <c r="U80" s="56"/>
    </row>
    <row r="81" spans="1:21" ht="54" customHeight="1" thickBot="1">
      <c r="A81" s="290"/>
      <c r="B81" s="291"/>
      <c r="C81" s="292" t="s">
        <v>1</v>
      </c>
      <c r="D81" s="293"/>
      <c r="E81" s="307" t="s">
        <v>520</v>
      </c>
      <c r="F81" s="307"/>
      <c r="G81" s="308" t="s">
        <v>508</v>
      </c>
      <c r="H81" s="308"/>
      <c r="I81" s="308" t="s">
        <v>509</v>
      </c>
      <c r="J81" s="308"/>
      <c r="K81" s="307" t="s">
        <v>510</v>
      </c>
      <c r="L81" s="307"/>
      <c r="M81" s="308" t="s">
        <v>511</v>
      </c>
      <c r="N81" s="308"/>
      <c r="O81" s="308" t="s">
        <v>515</v>
      </c>
      <c r="P81" s="308"/>
      <c r="Q81" s="306" t="s">
        <v>519</v>
      </c>
      <c r="R81" s="306"/>
      <c r="U81" s="56"/>
    </row>
    <row r="82" spans="1:21" ht="29.25" customHeight="1">
      <c r="A82" s="215"/>
      <c r="C82" s="43"/>
      <c r="D82" s="41"/>
      <c r="E82" s="43"/>
      <c r="F82" s="41"/>
      <c r="G82" s="43"/>
      <c r="H82" s="41"/>
      <c r="I82" s="43"/>
      <c r="J82" s="42"/>
      <c r="K82" s="43"/>
      <c r="L82" s="42"/>
      <c r="M82" s="42"/>
      <c r="N82" s="42"/>
      <c r="P82" s="56"/>
      <c r="U82" s="56"/>
    </row>
    <row r="83" spans="1:21" ht="24" customHeight="1">
      <c r="A83" s="216"/>
      <c r="B83" s="217"/>
      <c r="C83" s="342" t="str">
        <f>C2</f>
        <v>11.19. Hétfő</v>
      </c>
      <c r="D83" s="343"/>
      <c r="E83" s="342" t="str">
        <f>E2</f>
        <v>11.20. Kedd</v>
      </c>
      <c r="F83" s="343"/>
      <c r="G83" s="342" t="str">
        <f>G2</f>
        <v>11.21. Szerda</v>
      </c>
      <c r="H83" s="343"/>
      <c r="I83" s="342" t="str">
        <f>I2</f>
        <v>11.22. Csütörtök</v>
      </c>
      <c r="J83" s="343"/>
      <c r="K83" s="342" t="str">
        <f>K2</f>
        <v>11.23. Péntek</v>
      </c>
      <c r="L83" s="343"/>
      <c r="M83" s="42"/>
      <c r="N83" s="42"/>
      <c r="P83" s="56"/>
      <c r="U83" s="56"/>
    </row>
    <row r="84" spans="1:21" ht="59.25" customHeight="1">
      <c r="A84" s="218" t="s">
        <v>298</v>
      </c>
      <c r="B84" s="358" t="s">
        <v>299</v>
      </c>
      <c r="C84" s="304" t="s">
        <v>532</v>
      </c>
      <c r="D84" s="265">
        <f>Árak!C62</f>
        <v>460</v>
      </c>
      <c r="E84" s="304" t="s">
        <v>538</v>
      </c>
      <c r="F84" s="220">
        <f>Árak!D62</f>
        <v>545</v>
      </c>
      <c r="G84" s="280" t="s">
        <v>544</v>
      </c>
      <c r="H84" s="220">
        <f>Árak!E62</f>
        <v>615</v>
      </c>
      <c r="I84" s="280" t="s">
        <v>550</v>
      </c>
      <c r="J84" s="220">
        <f>Árak!F62</f>
        <v>660</v>
      </c>
      <c r="K84" s="280" t="s">
        <v>556</v>
      </c>
      <c r="L84" s="220">
        <f>Árak!G62</f>
        <v>665</v>
      </c>
      <c r="M84" s="42"/>
      <c r="N84" s="42"/>
      <c r="P84" s="56"/>
      <c r="U84" s="56"/>
    </row>
    <row r="85" spans="1:21" ht="59.25" customHeight="1">
      <c r="A85" s="218" t="s">
        <v>300</v>
      </c>
      <c r="B85" s="359"/>
      <c r="C85" s="280" t="s">
        <v>533</v>
      </c>
      <c r="D85" s="265">
        <f>Árak!C63</f>
        <v>1140</v>
      </c>
      <c r="E85" s="280" t="s">
        <v>539</v>
      </c>
      <c r="F85" s="220">
        <f>Árak!D63</f>
        <v>1145</v>
      </c>
      <c r="G85" s="280" t="s">
        <v>545</v>
      </c>
      <c r="H85" s="220">
        <f>Árak!E63</f>
        <v>830</v>
      </c>
      <c r="I85" s="304" t="s">
        <v>551</v>
      </c>
      <c r="J85" s="220">
        <f>Árak!F63</f>
        <v>1075</v>
      </c>
      <c r="K85" s="304" t="s">
        <v>557</v>
      </c>
      <c r="L85" s="220">
        <f>Árak!G63</f>
        <v>990</v>
      </c>
      <c r="M85" s="42"/>
      <c r="N85" s="42"/>
      <c r="P85" s="56"/>
      <c r="U85" s="56"/>
    </row>
    <row r="86" spans="1:21" ht="59.25" customHeight="1">
      <c r="A86" s="218" t="s">
        <v>301</v>
      </c>
      <c r="B86" s="359"/>
      <c r="C86" s="280" t="s">
        <v>534</v>
      </c>
      <c r="D86" s="265">
        <f>Árak!C64</f>
        <v>705</v>
      </c>
      <c r="E86" s="280" t="s">
        <v>540</v>
      </c>
      <c r="F86" s="220">
        <f>Árak!D64</f>
        <v>1060</v>
      </c>
      <c r="G86" s="280" t="s">
        <v>546</v>
      </c>
      <c r="H86" s="220">
        <f>Árak!E64</f>
        <v>945</v>
      </c>
      <c r="I86" s="280" t="s">
        <v>552</v>
      </c>
      <c r="J86" s="220">
        <f>Árak!F64</f>
        <v>1030</v>
      </c>
      <c r="K86" s="280" t="s">
        <v>558</v>
      </c>
      <c r="L86" s="220">
        <f>Árak!G64</f>
        <v>930</v>
      </c>
      <c r="M86" s="42"/>
      <c r="N86" s="42"/>
      <c r="P86" s="56"/>
      <c r="U86" s="56"/>
    </row>
    <row r="87" spans="1:21" ht="59.25" customHeight="1">
      <c r="A87" s="218" t="s">
        <v>302</v>
      </c>
      <c r="B87" s="359"/>
      <c r="C87" s="280" t="s">
        <v>535</v>
      </c>
      <c r="D87" s="265">
        <f>Árak!C65</f>
        <v>1060</v>
      </c>
      <c r="E87" s="280" t="s">
        <v>541</v>
      </c>
      <c r="F87" s="220">
        <f>Árak!D65</f>
        <v>990</v>
      </c>
      <c r="G87" s="304" t="s">
        <v>547</v>
      </c>
      <c r="H87" s="220">
        <f>Árak!E65</f>
        <v>1090</v>
      </c>
      <c r="I87" s="280" t="s">
        <v>553</v>
      </c>
      <c r="J87" s="220">
        <f>Árak!F65</f>
        <v>560</v>
      </c>
      <c r="K87" s="280" t="s">
        <v>559</v>
      </c>
      <c r="L87" s="220">
        <f>Árak!G65</f>
        <v>805</v>
      </c>
      <c r="M87" s="42"/>
      <c r="N87" s="42"/>
      <c r="P87" s="56"/>
      <c r="U87" s="56"/>
    </row>
    <row r="88" spans="1:21" ht="59.25" customHeight="1">
      <c r="A88" s="218" t="s">
        <v>303</v>
      </c>
      <c r="B88" s="359"/>
      <c r="C88" s="280" t="s">
        <v>537</v>
      </c>
      <c r="D88" s="265">
        <f>Árak!C66</f>
        <v>1115</v>
      </c>
      <c r="E88" s="304" t="s">
        <v>542</v>
      </c>
      <c r="F88" s="220">
        <f>Árak!D66</f>
        <v>805</v>
      </c>
      <c r="G88" s="280" t="s">
        <v>548</v>
      </c>
      <c r="H88" s="220">
        <f>Árak!E66</f>
        <v>915</v>
      </c>
      <c r="I88" s="304" t="s">
        <v>554</v>
      </c>
      <c r="J88" s="220">
        <f>Árak!F66</f>
        <v>845</v>
      </c>
      <c r="K88" s="280" t="s">
        <v>560</v>
      </c>
      <c r="L88" s="220">
        <f>Árak!G66</f>
        <v>1060</v>
      </c>
      <c r="M88" s="42"/>
      <c r="N88" s="42"/>
      <c r="P88" s="56"/>
      <c r="U88" s="56"/>
    </row>
    <row r="89" spans="1:21" ht="59.25" customHeight="1">
      <c r="A89" s="219" t="s">
        <v>304</v>
      </c>
      <c r="B89" s="360"/>
      <c r="C89" s="305" t="s">
        <v>536</v>
      </c>
      <c r="D89" s="265">
        <f>Árak!C67</f>
        <v>805</v>
      </c>
      <c r="E89" s="281" t="s">
        <v>543</v>
      </c>
      <c r="F89" s="221">
        <f>Árak!D67</f>
        <v>990</v>
      </c>
      <c r="G89" s="281" t="s">
        <v>549</v>
      </c>
      <c r="H89" s="221">
        <f>Árak!E67</f>
        <v>745</v>
      </c>
      <c r="I89" s="281" t="s">
        <v>555</v>
      </c>
      <c r="J89" s="221">
        <f>Árak!F67</f>
        <v>915</v>
      </c>
      <c r="K89" s="281" t="s">
        <v>561</v>
      </c>
      <c r="L89" s="221">
        <f>Árak!G67</f>
        <v>945</v>
      </c>
      <c r="M89" s="42"/>
      <c r="N89" s="42"/>
      <c r="P89" s="56"/>
      <c r="U89" s="56"/>
    </row>
    <row r="90" spans="14:21" ht="12.75" customHeight="1">
      <c r="N90" s="42"/>
      <c r="P90" s="56"/>
      <c r="U90" s="56"/>
    </row>
    <row r="91" spans="1:21" ht="15" customHeight="1">
      <c r="A91" s="206" t="s">
        <v>384</v>
      </c>
      <c r="B91" s="207"/>
      <c r="C91" s="208" t="s">
        <v>392</v>
      </c>
      <c r="D91" s="202">
        <v>99</v>
      </c>
      <c r="E91" s="208" t="s">
        <v>392</v>
      </c>
      <c r="F91" s="202">
        <v>99</v>
      </c>
      <c r="G91" s="208" t="s">
        <v>392</v>
      </c>
      <c r="H91" s="202">
        <v>99</v>
      </c>
      <c r="I91" s="208" t="s">
        <v>392</v>
      </c>
      <c r="J91" s="202">
        <v>99</v>
      </c>
      <c r="K91" s="208" t="s">
        <v>392</v>
      </c>
      <c r="L91" s="202">
        <v>99</v>
      </c>
      <c r="M91" s="42"/>
      <c r="N91" s="42"/>
      <c r="P91" s="56"/>
      <c r="U91" s="56"/>
    </row>
    <row r="92" spans="1:21" ht="15" customHeight="1">
      <c r="A92" s="206" t="s">
        <v>385</v>
      </c>
      <c r="B92" s="207"/>
      <c r="C92" s="208" t="s">
        <v>393</v>
      </c>
      <c r="D92" s="202">
        <v>99</v>
      </c>
      <c r="E92" s="208" t="s">
        <v>393</v>
      </c>
      <c r="F92" s="202">
        <v>99</v>
      </c>
      <c r="G92" s="208" t="s">
        <v>393</v>
      </c>
      <c r="H92" s="202">
        <v>99</v>
      </c>
      <c r="I92" s="208" t="s">
        <v>393</v>
      </c>
      <c r="J92" s="202">
        <v>99</v>
      </c>
      <c r="K92" s="208" t="s">
        <v>393</v>
      </c>
      <c r="L92" s="202">
        <v>99</v>
      </c>
      <c r="M92" s="42"/>
      <c r="N92" s="42"/>
      <c r="P92" s="56"/>
      <c r="U92" s="56"/>
    </row>
    <row r="93" spans="1:21" ht="30" customHeight="1">
      <c r="A93" s="206" t="s">
        <v>386</v>
      </c>
      <c r="B93" s="207"/>
      <c r="C93" s="208" t="s">
        <v>394</v>
      </c>
      <c r="D93" s="202">
        <v>99</v>
      </c>
      <c r="E93" s="208" t="s">
        <v>394</v>
      </c>
      <c r="F93" s="202">
        <v>99</v>
      </c>
      <c r="G93" s="208" t="s">
        <v>394</v>
      </c>
      <c r="H93" s="202">
        <v>99</v>
      </c>
      <c r="I93" s="208" t="s">
        <v>394</v>
      </c>
      <c r="J93" s="202">
        <v>99</v>
      </c>
      <c r="K93" s="208" t="s">
        <v>394</v>
      </c>
      <c r="L93" s="202">
        <v>99</v>
      </c>
      <c r="M93" s="42"/>
      <c r="N93" s="42"/>
      <c r="P93" s="56"/>
      <c r="U93" s="56"/>
    </row>
    <row r="94" spans="1:14" ht="30" customHeight="1">
      <c r="A94" s="206" t="s">
        <v>387</v>
      </c>
      <c r="B94" s="207"/>
      <c r="C94" s="208" t="s">
        <v>395</v>
      </c>
      <c r="D94" s="202">
        <v>99</v>
      </c>
      <c r="E94" s="208" t="s">
        <v>395</v>
      </c>
      <c r="F94" s="202">
        <v>99</v>
      </c>
      <c r="G94" s="208" t="s">
        <v>395</v>
      </c>
      <c r="H94" s="202">
        <v>99</v>
      </c>
      <c r="I94" s="208" t="s">
        <v>395</v>
      </c>
      <c r="J94" s="202">
        <v>99</v>
      </c>
      <c r="K94" s="208" t="s">
        <v>395</v>
      </c>
      <c r="L94" s="202">
        <v>99</v>
      </c>
      <c r="M94" s="42"/>
      <c r="N94" s="42"/>
    </row>
    <row r="95" spans="1:14" ht="15" customHeight="1">
      <c r="A95" s="206" t="s">
        <v>388</v>
      </c>
      <c r="B95" s="207"/>
      <c r="C95" s="208" t="s">
        <v>396</v>
      </c>
      <c r="D95" s="202">
        <v>99</v>
      </c>
      <c r="E95" s="208" t="s">
        <v>396</v>
      </c>
      <c r="F95" s="202">
        <v>99</v>
      </c>
      <c r="G95" s="208" t="s">
        <v>396</v>
      </c>
      <c r="H95" s="202">
        <v>99</v>
      </c>
      <c r="I95" s="208" t="s">
        <v>396</v>
      </c>
      <c r="J95" s="202">
        <v>99</v>
      </c>
      <c r="K95" s="208" t="s">
        <v>396</v>
      </c>
      <c r="L95" s="202">
        <v>99</v>
      </c>
      <c r="M95" s="42"/>
      <c r="N95" s="42"/>
    </row>
    <row r="96" spans="1:14" ht="30" customHeight="1">
      <c r="A96" s="206" t="s">
        <v>389</v>
      </c>
      <c r="B96" s="207"/>
      <c r="C96" s="208" t="s">
        <v>397</v>
      </c>
      <c r="D96" s="202">
        <v>99</v>
      </c>
      <c r="E96" s="208" t="s">
        <v>397</v>
      </c>
      <c r="F96" s="202">
        <v>99</v>
      </c>
      <c r="G96" s="208" t="s">
        <v>397</v>
      </c>
      <c r="H96" s="202">
        <v>99</v>
      </c>
      <c r="I96" s="208" t="s">
        <v>397</v>
      </c>
      <c r="J96" s="202">
        <v>99</v>
      </c>
      <c r="K96" s="208" t="s">
        <v>397</v>
      </c>
      <c r="L96" s="202">
        <v>99</v>
      </c>
      <c r="M96" s="42"/>
      <c r="N96" s="42"/>
    </row>
    <row r="97" spans="1:14" ht="30" customHeight="1">
      <c r="A97" s="206" t="s">
        <v>390</v>
      </c>
      <c r="B97" s="207"/>
      <c r="C97" s="208" t="s">
        <v>398</v>
      </c>
      <c r="D97" s="202">
        <v>199</v>
      </c>
      <c r="E97" s="208" t="s">
        <v>398</v>
      </c>
      <c r="F97" s="202">
        <v>199</v>
      </c>
      <c r="G97" s="208" t="s">
        <v>398</v>
      </c>
      <c r="H97" s="202">
        <v>199</v>
      </c>
      <c r="I97" s="208" t="s">
        <v>398</v>
      </c>
      <c r="J97" s="202">
        <v>199</v>
      </c>
      <c r="K97" s="208" t="s">
        <v>398</v>
      </c>
      <c r="L97" s="202">
        <v>199</v>
      </c>
      <c r="M97" s="42"/>
      <c r="N97" s="42"/>
    </row>
    <row r="98" spans="1:14" ht="12.75" customHeight="1">
      <c r="A98" s="274" t="s">
        <v>391</v>
      </c>
      <c r="B98" s="275"/>
      <c r="C98" s="2" t="s">
        <v>399</v>
      </c>
      <c r="D98" s="2">
        <v>199</v>
      </c>
      <c r="E98" s="2" t="s">
        <v>399</v>
      </c>
      <c r="F98" s="3">
        <v>199</v>
      </c>
      <c r="G98" s="2" t="s">
        <v>399</v>
      </c>
      <c r="H98" s="3">
        <v>199</v>
      </c>
      <c r="I98" s="2" t="s">
        <v>399</v>
      </c>
      <c r="J98" s="4">
        <v>199</v>
      </c>
      <c r="K98" s="5" t="s">
        <v>399</v>
      </c>
      <c r="L98" s="2">
        <v>199</v>
      </c>
      <c r="M98" s="42"/>
      <c r="N98" s="42"/>
    </row>
    <row r="99" spans="3:14" ht="12.75" customHeight="1">
      <c r="C99" s="43"/>
      <c r="D99" s="41"/>
      <c r="E99" s="43"/>
      <c r="F99" s="41"/>
      <c r="G99" s="43"/>
      <c r="H99" s="41"/>
      <c r="I99" s="43"/>
      <c r="J99" s="42"/>
      <c r="K99" s="43"/>
      <c r="L99" s="42"/>
      <c r="M99" s="42"/>
      <c r="N99" s="42"/>
    </row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3.5" customHeight="1"/>
    <row r="113" ht="13.5" customHeight="1"/>
    <row r="114" ht="12.75" customHeight="1"/>
    <row r="115" ht="12.75" customHeight="1"/>
    <row r="116" ht="12.75" customHeight="1"/>
  </sheetData>
  <sheetProtection selectLockedCells="1" selectUnlockedCells="1"/>
  <mergeCells count="117">
    <mergeCell ref="I11:I13"/>
    <mergeCell ref="J11:J13"/>
    <mergeCell ref="B84:B89"/>
    <mergeCell ref="E72:F72"/>
    <mergeCell ref="E73:F73"/>
    <mergeCell ref="E74:F74"/>
    <mergeCell ref="E75:F75"/>
    <mergeCell ref="D14:D15"/>
    <mergeCell ref="D25:D26"/>
    <mergeCell ref="J14:J15"/>
    <mergeCell ref="C83:D83"/>
    <mergeCell ref="E83:F83"/>
    <mergeCell ref="G83:H83"/>
    <mergeCell ref="I83:J83"/>
    <mergeCell ref="Q75:R75"/>
    <mergeCell ref="K71:L71"/>
    <mergeCell ref="I71:J71"/>
    <mergeCell ref="G71:H71"/>
    <mergeCell ref="Q74:R74"/>
    <mergeCell ref="O75:P75"/>
    <mergeCell ref="O74:P74"/>
    <mergeCell ref="Q72:R72"/>
    <mergeCell ref="Q73:R73"/>
    <mergeCell ref="Q71:R71"/>
    <mergeCell ref="F11:F12"/>
    <mergeCell ref="H11:H12"/>
    <mergeCell ref="J25:J26"/>
    <mergeCell ref="F14:F15"/>
    <mergeCell ref="H14:H15"/>
    <mergeCell ref="L25:L26"/>
    <mergeCell ref="K83:L83"/>
    <mergeCell ref="L11:L12"/>
    <mergeCell ref="L14:L15"/>
    <mergeCell ref="D22:D23"/>
    <mergeCell ref="H22:H23"/>
    <mergeCell ref="A2:B2"/>
    <mergeCell ref="C2:D2"/>
    <mergeCell ref="E2:F2"/>
    <mergeCell ref="G2:H2"/>
    <mergeCell ref="E71:F71"/>
    <mergeCell ref="D11:D12"/>
    <mergeCell ref="I2:J2"/>
    <mergeCell ref="K2:L2"/>
    <mergeCell ref="L22:L23"/>
    <mergeCell ref="J22:J23"/>
    <mergeCell ref="F28:F29"/>
    <mergeCell ref="H28:H29"/>
    <mergeCell ref="J28:J29"/>
    <mergeCell ref="L28:L29"/>
    <mergeCell ref="F22:F23"/>
    <mergeCell ref="F25:F26"/>
    <mergeCell ref="H25:H26"/>
    <mergeCell ref="O72:P72"/>
    <mergeCell ref="O73:P73"/>
    <mergeCell ref="M73:N73"/>
    <mergeCell ref="M71:N71"/>
    <mergeCell ref="M72:N72"/>
    <mergeCell ref="O71:P71"/>
    <mergeCell ref="M59:M69"/>
    <mergeCell ref="D32:D33"/>
    <mergeCell ref="F32:F33"/>
    <mergeCell ref="H32:H33"/>
    <mergeCell ref="J32:J33"/>
    <mergeCell ref="L32:L33"/>
    <mergeCell ref="M28:M34"/>
    <mergeCell ref="D28:D29"/>
    <mergeCell ref="G74:H74"/>
    <mergeCell ref="I74:J74"/>
    <mergeCell ref="K74:L74"/>
    <mergeCell ref="M37:M58"/>
    <mergeCell ref="I72:J72"/>
    <mergeCell ref="G72:H72"/>
    <mergeCell ref="G75:H75"/>
    <mergeCell ref="I75:J75"/>
    <mergeCell ref="G73:H73"/>
    <mergeCell ref="I73:J73"/>
    <mergeCell ref="M3:M27"/>
    <mergeCell ref="M74:N74"/>
    <mergeCell ref="M75:N75"/>
    <mergeCell ref="K72:L72"/>
    <mergeCell ref="K73:L73"/>
    <mergeCell ref="K75:L75"/>
    <mergeCell ref="O78:P78"/>
    <mergeCell ref="Q78:R78"/>
    <mergeCell ref="E77:F77"/>
    <mergeCell ref="G77:H77"/>
    <mergeCell ref="I77:J77"/>
    <mergeCell ref="K77:L77"/>
    <mergeCell ref="M77:N77"/>
    <mergeCell ref="O77:P77"/>
    <mergeCell ref="I79:J79"/>
    <mergeCell ref="K79:L79"/>
    <mergeCell ref="M79:N79"/>
    <mergeCell ref="O79:P79"/>
    <mergeCell ref="Q77:R77"/>
    <mergeCell ref="E78:F78"/>
    <mergeCell ref="G78:H78"/>
    <mergeCell ref="I78:J78"/>
    <mergeCell ref="K78:L78"/>
    <mergeCell ref="M78:N78"/>
    <mergeCell ref="Q79:R79"/>
    <mergeCell ref="E80:F80"/>
    <mergeCell ref="G80:H80"/>
    <mergeCell ref="I80:J80"/>
    <mergeCell ref="K80:L80"/>
    <mergeCell ref="M80:N80"/>
    <mergeCell ref="O80:P80"/>
    <mergeCell ref="Q80:R80"/>
    <mergeCell ref="E79:F79"/>
    <mergeCell ref="G79:H79"/>
    <mergeCell ref="Q81:R81"/>
    <mergeCell ref="E81:F81"/>
    <mergeCell ref="G81:H81"/>
    <mergeCell ref="I81:J81"/>
    <mergeCell ref="K81:L81"/>
    <mergeCell ref="M81:N81"/>
    <mergeCell ref="O81:P81"/>
  </mergeCells>
  <hyperlinks>
    <hyperlink ref="M37" r:id="rId1" display="info@teletal.hu"/>
    <hyperlink ref="M59" r:id="rId2" display="www.teletal.hu"/>
  </hyperlinks>
  <printOptions gridLines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43" r:id="rId4"/>
  <rowBreaks count="5" manualBreakCount="5">
    <brk id="19" max="255" man="1"/>
    <brk id="35" max="11" man="1"/>
    <brk id="45" max="11" man="1"/>
    <brk id="57" max="11" man="1"/>
    <brk id="69" max="11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04"/>
  <sheetViews>
    <sheetView zoomScale="80" zoomScaleNormal="80" zoomScalePageLayoutView="0" workbookViewId="0" topLeftCell="A1">
      <selection activeCell="R69" sqref="R69"/>
    </sheetView>
  </sheetViews>
  <sheetFormatPr defaultColWidth="9.140625" defaultRowHeight="12.75"/>
  <cols>
    <col min="1" max="1" width="7.140625" style="57" customWidth="1"/>
    <col min="2" max="3" width="13.57421875" style="58" customWidth="1"/>
    <col min="4" max="4" width="8.7109375" style="58" customWidth="1"/>
    <col min="5" max="5" width="6.28125" style="58" customWidth="1"/>
    <col min="6" max="6" width="8.7109375" style="58" customWidth="1"/>
    <col min="7" max="7" width="5.8515625" style="58" customWidth="1"/>
    <col min="8" max="8" width="8.7109375" style="58" customWidth="1"/>
    <col min="9" max="9" width="6.28125" style="58" customWidth="1"/>
    <col min="10" max="10" width="8.7109375" style="58" customWidth="1"/>
    <col min="11" max="11" width="5.8515625" style="58" customWidth="1"/>
    <col min="12" max="12" width="8.7109375" style="58" customWidth="1"/>
    <col min="13" max="13" width="6.7109375" style="58" customWidth="1"/>
    <col min="14" max="14" width="9.00390625" style="57" customWidth="1"/>
    <col min="15" max="15" width="5.57421875" style="58" customWidth="1"/>
    <col min="16" max="16" width="9.28125" style="58" customWidth="1"/>
    <col min="17" max="17" width="5.140625" style="58" customWidth="1"/>
    <col min="18" max="16384" width="9.140625" style="58" customWidth="1"/>
  </cols>
  <sheetData>
    <row r="1" spans="1:17" ht="23.25" customHeight="1">
      <c r="A1" s="378" t="s">
        <v>88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</row>
    <row r="2" spans="1:17" s="60" customFormat="1" ht="19.5" customHeight="1" thickBot="1">
      <c r="A2" s="59"/>
      <c r="B2" s="379" t="str">
        <f>+Étlap!A2</f>
        <v>47. hét</v>
      </c>
      <c r="C2" s="379"/>
      <c r="D2" s="380" t="s">
        <v>89</v>
      </c>
      <c r="E2" s="380"/>
      <c r="F2" s="380" t="s">
        <v>90</v>
      </c>
      <c r="G2" s="380"/>
      <c r="H2" s="380" t="s">
        <v>91</v>
      </c>
      <c r="I2" s="380"/>
      <c r="J2" s="380" t="s">
        <v>92</v>
      </c>
      <c r="K2" s="380"/>
      <c r="L2" s="381" t="s">
        <v>93</v>
      </c>
      <c r="M2" s="381"/>
      <c r="N2" s="382" t="s">
        <v>94</v>
      </c>
      <c r="O2" s="382"/>
      <c r="P2" s="382" t="s">
        <v>95</v>
      </c>
      <c r="Q2" s="382"/>
    </row>
    <row r="3" spans="1:17" s="60" customFormat="1" ht="19.5" customHeight="1">
      <c r="A3" s="61" t="s">
        <v>0</v>
      </c>
      <c r="B3" s="383" t="s">
        <v>459</v>
      </c>
      <c r="C3" s="383"/>
      <c r="D3" s="62"/>
      <c r="E3" s="63" t="s">
        <v>0</v>
      </c>
      <c r="F3" s="64"/>
      <c r="G3" s="63" t="s">
        <v>0</v>
      </c>
      <c r="H3" s="64"/>
      <c r="I3" s="63" t="s">
        <v>0</v>
      </c>
      <c r="J3" s="64"/>
      <c r="K3" s="63" t="s">
        <v>0</v>
      </c>
      <c r="L3" s="65"/>
      <c r="M3" s="66" t="s">
        <v>0</v>
      </c>
      <c r="N3" s="227"/>
      <c r="O3" s="191"/>
      <c r="P3" s="228"/>
      <c r="Q3" s="229"/>
    </row>
    <row r="4" spans="1:17" s="60" customFormat="1" ht="19.5" customHeight="1">
      <c r="A4" s="61" t="s">
        <v>3</v>
      </c>
      <c r="B4" s="371" t="s">
        <v>459</v>
      </c>
      <c r="C4" s="371"/>
      <c r="D4" s="67"/>
      <c r="E4" s="68" t="s">
        <v>3</v>
      </c>
      <c r="F4" s="69"/>
      <c r="G4" s="68" t="s">
        <v>3</v>
      </c>
      <c r="H4" s="69"/>
      <c r="I4" s="68" t="s">
        <v>3</v>
      </c>
      <c r="J4" s="69"/>
      <c r="K4" s="68" t="s">
        <v>3</v>
      </c>
      <c r="L4" s="70"/>
      <c r="M4" s="71" t="s">
        <v>3</v>
      </c>
      <c r="N4" s="227"/>
      <c r="O4" s="191"/>
      <c r="P4" s="191"/>
      <c r="Q4" s="230"/>
    </row>
    <row r="5" spans="1:17" s="77" customFormat="1" ht="22.5" customHeight="1">
      <c r="A5" s="72" t="s">
        <v>4</v>
      </c>
      <c r="B5" s="377" t="s">
        <v>5</v>
      </c>
      <c r="C5" s="377"/>
      <c r="D5" s="73"/>
      <c r="E5" s="74" t="s">
        <v>4</v>
      </c>
      <c r="F5" s="73"/>
      <c r="G5" s="74" t="s">
        <v>4</v>
      </c>
      <c r="H5" s="73"/>
      <c r="I5" s="74" t="s">
        <v>4</v>
      </c>
      <c r="J5" s="73"/>
      <c r="K5" s="75" t="s">
        <v>4</v>
      </c>
      <c r="L5" s="76"/>
      <c r="M5" s="75" t="s">
        <v>4</v>
      </c>
      <c r="N5" s="227"/>
      <c r="O5" s="192"/>
      <c r="P5" s="191"/>
      <c r="Q5" s="230"/>
    </row>
    <row r="6" spans="1:17" s="77" customFormat="1" ht="22.5" customHeight="1">
      <c r="A6" s="61" t="s">
        <v>6</v>
      </c>
      <c r="B6" s="371" t="s">
        <v>5</v>
      </c>
      <c r="C6" s="371"/>
      <c r="D6" s="69"/>
      <c r="E6" s="68" t="s">
        <v>6</v>
      </c>
      <c r="F6" s="69"/>
      <c r="G6" s="68" t="s">
        <v>6</v>
      </c>
      <c r="H6" s="69"/>
      <c r="I6" s="68" t="s">
        <v>6</v>
      </c>
      <c r="J6" s="69"/>
      <c r="K6" s="71" t="s">
        <v>6</v>
      </c>
      <c r="L6" s="70"/>
      <c r="M6" s="71" t="s">
        <v>6</v>
      </c>
      <c r="N6" s="227"/>
      <c r="O6" s="192"/>
      <c r="P6" s="191"/>
      <c r="Q6" s="230"/>
    </row>
    <row r="7" spans="1:17" s="77" customFormat="1" ht="22.5" customHeight="1">
      <c r="A7" s="61" t="s">
        <v>7</v>
      </c>
      <c r="B7" s="78" t="s">
        <v>5</v>
      </c>
      <c r="C7" s="79"/>
      <c r="D7" s="69"/>
      <c r="E7" s="68" t="s">
        <v>7</v>
      </c>
      <c r="F7" s="69"/>
      <c r="G7" s="68" t="s">
        <v>7</v>
      </c>
      <c r="H7" s="69"/>
      <c r="I7" s="68" t="s">
        <v>7</v>
      </c>
      <c r="J7" s="69"/>
      <c r="K7" s="71" t="s">
        <v>7</v>
      </c>
      <c r="L7" s="70"/>
      <c r="M7" s="71" t="s">
        <v>7</v>
      </c>
      <c r="N7" s="227"/>
      <c r="O7" s="192"/>
      <c r="P7" s="191"/>
      <c r="Q7" s="230"/>
    </row>
    <row r="8" spans="1:17" s="77" customFormat="1" ht="22.5" customHeight="1">
      <c r="A8" s="61" t="s">
        <v>8</v>
      </c>
      <c r="B8" s="371" t="s">
        <v>9</v>
      </c>
      <c r="C8" s="371"/>
      <c r="D8" s="69"/>
      <c r="E8" s="68" t="s">
        <v>8</v>
      </c>
      <c r="F8" s="69"/>
      <c r="G8" s="68" t="s">
        <v>8</v>
      </c>
      <c r="H8" s="69"/>
      <c r="I8" s="68" t="s">
        <v>8</v>
      </c>
      <c r="J8" s="69"/>
      <c r="K8" s="71" t="s">
        <v>8</v>
      </c>
      <c r="L8" s="70"/>
      <c r="M8" s="71" t="s">
        <v>8</v>
      </c>
      <c r="N8" s="227"/>
      <c r="O8" s="192"/>
      <c r="P8" s="191"/>
      <c r="Q8" s="230"/>
    </row>
    <row r="9" spans="1:17" s="77" customFormat="1" ht="22.5" customHeight="1">
      <c r="A9" s="61" t="s">
        <v>10</v>
      </c>
      <c r="B9" s="371" t="s">
        <v>11</v>
      </c>
      <c r="C9" s="371"/>
      <c r="D9" s="69"/>
      <c r="E9" s="68" t="s">
        <v>10</v>
      </c>
      <c r="F9" s="69"/>
      <c r="G9" s="68" t="s">
        <v>10</v>
      </c>
      <c r="H9" s="69"/>
      <c r="I9" s="68" t="s">
        <v>10</v>
      </c>
      <c r="J9" s="69"/>
      <c r="K9" s="71" t="s">
        <v>10</v>
      </c>
      <c r="L9" s="70"/>
      <c r="M9" s="71" t="s">
        <v>10</v>
      </c>
      <c r="N9" s="227"/>
      <c r="O9" s="192"/>
      <c r="P9" s="191"/>
      <c r="Q9" s="230"/>
    </row>
    <row r="10" spans="1:17" s="77" customFormat="1" ht="22.5" customHeight="1">
      <c r="A10" s="61" t="s">
        <v>12</v>
      </c>
      <c r="B10" s="371" t="s">
        <v>13</v>
      </c>
      <c r="C10" s="371"/>
      <c r="D10" s="69"/>
      <c r="E10" s="68" t="s">
        <v>12</v>
      </c>
      <c r="F10" s="69"/>
      <c r="G10" s="68" t="s">
        <v>12</v>
      </c>
      <c r="H10" s="69"/>
      <c r="I10" s="68" t="s">
        <v>12</v>
      </c>
      <c r="J10" s="80"/>
      <c r="K10" s="71" t="s">
        <v>12</v>
      </c>
      <c r="L10" s="81"/>
      <c r="M10" s="71" t="s">
        <v>12</v>
      </c>
      <c r="N10" s="227"/>
      <c r="O10" s="192"/>
      <c r="P10" s="191"/>
      <c r="Q10" s="230"/>
    </row>
    <row r="11" spans="1:17" s="77" customFormat="1" ht="22.5" customHeight="1">
      <c r="A11" s="61" t="s">
        <v>96</v>
      </c>
      <c r="B11" s="371" t="s">
        <v>17</v>
      </c>
      <c r="C11" s="371"/>
      <c r="D11" s="69"/>
      <c r="E11" s="68" t="s">
        <v>96</v>
      </c>
      <c r="F11" s="69"/>
      <c r="G11" s="68" t="s">
        <v>96</v>
      </c>
      <c r="H11" s="69"/>
      <c r="I11" s="68" t="s">
        <v>96</v>
      </c>
      <c r="J11" s="69"/>
      <c r="K11" s="71" t="s">
        <v>96</v>
      </c>
      <c r="L11" s="70"/>
      <c r="M11" s="71" t="s">
        <v>96</v>
      </c>
      <c r="N11" s="227"/>
      <c r="O11" s="192"/>
      <c r="P11" s="191"/>
      <c r="Q11" s="230"/>
    </row>
    <row r="12" spans="1:17" s="77" customFormat="1" ht="22.5" customHeight="1">
      <c r="A12" s="61" t="s">
        <v>97</v>
      </c>
      <c r="B12" s="371" t="s">
        <v>17</v>
      </c>
      <c r="C12" s="371"/>
      <c r="D12" s="69"/>
      <c r="E12" s="68" t="s">
        <v>97</v>
      </c>
      <c r="F12" s="69"/>
      <c r="G12" s="68" t="s">
        <v>97</v>
      </c>
      <c r="H12" s="69"/>
      <c r="I12" s="68" t="s">
        <v>97</v>
      </c>
      <c r="J12" s="69"/>
      <c r="K12" s="68" t="s">
        <v>97</v>
      </c>
      <c r="L12" s="69"/>
      <c r="M12" s="71" t="s">
        <v>97</v>
      </c>
      <c r="N12" s="227"/>
      <c r="O12" s="192"/>
      <c r="P12" s="191"/>
      <c r="Q12" s="230"/>
    </row>
    <row r="13" spans="1:17" s="77" customFormat="1" ht="22.5" customHeight="1">
      <c r="A13" s="61" t="s">
        <v>98</v>
      </c>
      <c r="B13" s="371" t="s">
        <v>17</v>
      </c>
      <c r="C13" s="371"/>
      <c r="D13" s="69"/>
      <c r="E13" s="68" t="s">
        <v>98</v>
      </c>
      <c r="F13" s="69"/>
      <c r="G13" s="68" t="s">
        <v>98</v>
      </c>
      <c r="H13" s="69"/>
      <c r="I13" s="68" t="s">
        <v>98</v>
      </c>
      <c r="J13" s="69"/>
      <c r="K13" s="68" t="s">
        <v>98</v>
      </c>
      <c r="L13" s="69"/>
      <c r="M13" s="71" t="s">
        <v>98</v>
      </c>
      <c r="N13" s="227"/>
      <c r="O13" s="192"/>
      <c r="P13" s="191"/>
      <c r="Q13" s="230"/>
    </row>
    <row r="14" spans="1:24" s="77" customFormat="1" ht="22.5" customHeight="1">
      <c r="A14" s="61" t="s">
        <v>99</v>
      </c>
      <c r="B14" s="78" t="s">
        <v>17</v>
      </c>
      <c r="C14" s="79"/>
      <c r="D14" s="69"/>
      <c r="E14" s="68" t="s">
        <v>99</v>
      </c>
      <c r="F14" s="69"/>
      <c r="G14" s="68" t="s">
        <v>99</v>
      </c>
      <c r="H14" s="69"/>
      <c r="I14" s="68" t="s">
        <v>99</v>
      </c>
      <c r="J14" s="69"/>
      <c r="K14" s="71" t="s">
        <v>99</v>
      </c>
      <c r="L14" s="70"/>
      <c r="M14" s="71" t="s">
        <v>99</v>
      </c>
      <c r="N14" s="227"/>
      <c r="O14" s="192"/>
      <c r="P14" s="191"/>
      <c r="Q14" s="230"/>
      <c r="X14" s="82"/>
    </row>
    <row r="15" spans="1:17" s="77" customFormat="1" ht="22.5" customHeight="1">
      <c r="A15" s="61" t="s">
        <v>21</v>
      </c>
      <c r="B15" s="371" t="s">
        <v>22</v>
      </c>
      <c r="C15" s="371"/>
      <c r="D15" s="69"/>
      <c r="E15" s="68" t="s">
        <v>21</v>
      </c>
      <c r="F15" s="69"/>
      <c r="G15" s="68" t="s">
        <v>21</v>
      </c>
      <c r="H15" s="69"/>
      <c r="I15" s="68" t="s">
        <v>21</v>
      </c>
      <c r="J15" s="69"/>
      <c r="K15" s="71" t="s">
        <v>21</v>
      </c>
      <c r="L15" s="70"/>
      <c r="M15" s="71" t="s">
        <v>21</v>
      </c>
      <c r="N15" s="227"/>
      <c r="O15" s="192"/>
      <c r="P15" s="191"/>
      <c r="Q15" s="230"/>
    </row>
    <row r="16" spans="1:17" s="77" customFormat="1" ht="22.5" customHeight="1">
      <c r="A16" s="61" t="s">
        <v>23</v>
      </c>
      <c r="B16" s="371" t="s">
        <v>24</v>
      </c>
      <c r="C16" s="371"/>
      <c r="D16" s="69"/>
      <c r="E16" s="68" t="s">
        <v>23</v>
      </c>
      <c r="F16" s="69"/>
      <c r="G16" s="68" t="s">
        <v>23</v>
      </c>
      <c r="H16" s="69"/>
      <c r="I16" s="68" t="s">
        <v>23</v>
      </c>
      <c r="J16" s="69"/>
      <c r="K16" s="71" t="s">
        <v>23</v>
      </c>
      <c r="L16" s="70"/>
      <c r="M16" s="71" t="s">
        <v>23</v>
      </c>
      <c r="N16" s="227"/>
      <c r="O16" s="192"/>
      <c r="P16" s="191"/>
      <c r="Q16" s="230"/>
    </row>
    <row r="17" spans="1:17" s="77" customFormat="1" ht="22.5" customHeight="1">
      <c r="A17" s="61" t="s">
        <v>25</v>
      </c>
      <c r="B17" s="78" t="s">
        <v>100</v>
      </c>
      <c r="C17" s="79"/>
      <c r="D17" s="69"/>
      <c r="E17" s="68" t="s">
        <v>25</v>
      </c>
      <c r="F17" s="69"/>
      <c r="G17" s="68" t="s">
        <v>25</v>
      </c>
      <c r="H17" s="69"/>
      <c r="I17" s="68" t="s">
        <v>25</v>
      </c>
      <c r="J17" s="69"/>
      <c r="K17" s="71" t="s">
        <v>25</v>
      </c>
      <c r="L17" s="70"/>
      <c r="M17" s="71" t="s">
        <v>25</v>
      </c>
      <c r="N17" s="227"/>
      <c r="O17" s="192"/>
      <c r="P17" s="191"/>
      <c r="Q17" s="230"/>
    </row>
    <row r="18" spans="1:17" s="77" customFormat="1" ht="22.5" customHeight="1">
      <c r="A18" s="61" t="s">
        <v>27</v>
      </c>
      <c r="B18" s="371" t="s">
        <v>28</v>
      </c>
      <c r="C18" s="371"/>
      <c r="D18" s="69"/>
      <c r="E18" s="68" t="s">
        <v>27</v>
      </c>
      <c r="F18" s="69"/>
      <c r="G18" s="68" t="s">
        <v>27</v>
      </c>
      <c r="H18" s="69"/>
      <c r="I18" s="68" t="s">
        <v>27</v>
      </c>
      <c r="J18" s="69"/>
      <c r="K18" s="71" t="s">
        <v>27</v>
      </c>
      <c r="L18" s="70"/>
      <c r="M18" s="71" t="s">
        <v>27</v>
      </c>
      <c r="N18" s="227"/>
      <c r="O18" s="192"/>
      <c r="P18" s="191"/>
      <c r="Q18" s="230"/>
    </row>
    <row r="19" spans="1:17" s="77" customFormat="1" ht="22.5" customHeight="1">
      <c r="A19" s="61" t="s">
        <v>29</v>
      </c>
      <c r="B19" s="371" t="s">
        <v>28</v>
      </c>
      <c r="C19" s="371"/>
      <c r="D19" s="69"/>
      <c r="E19" s="68" t="s">
        <v>29</v>
      </c>
      <c r="F19" s="69"/>
      <c r="G19" s="68" t="s">
        <v>29</v>
      </c>
      <c r="H19" s="69"/>
      <c r="I19" s="68" t="s">
        <v>29</v>
      </c>
      <c r="J19" s="69"/>
      <c r="K19" s="71" t="s">
        <v>29</v>
      </c>
      <c r="L19" s="70"/>
      <c r="M19" s="71" t="s">
        <v>29</v>
      </c>
      <c r="N19" s="227"/>
      <c r="O19" s="192"/>
      <c r="P19" s="191"/>
      <c r="Q19" s="230"/>
    </row>
    <row r="20" spans="1:17" s="77" customFormat="1" ht="22.5" customHeight="1">
      <c r="A20" s="61" t="s">
        <v>101</v>
      </c>
      <c r="B20" s="371" t="s">
        <v>28</v>
      </c>
      <c r="C20" s="371"/>
      <c r="D20" s="69"/>
      <c r="E20" s="68" t="s">
        <v>101</v>
      </c>
      <c r="F20" s="69"/>
      <c r="G20" s="68" t="s">
        <v>101</v>
      </c>
      <c r="H20" s="69"/>
      <c r="I20" s="68" t="s">
        <v>101</v>
      </c>
      <c r="J20" s="69"/>
      <c r="K20" s="71" t="s">
        <v>101</v>
      </c>
      <c r="L20" s="70"/>
      <c r="M20" s="71" t="s">
        <v>101</v>
      </c>
      <c r="N20" s="227"/>
      <c r="O20" s="192"/>
      <c r="P20" s="191"/>
      <c r="Q20" s="230"/>
    </row>
    <row r="21" spans="1:17" s="77" customFormat="1" ht="22.5" customHeight="1">
      <c r="A21" s="61" t="s">
        <v>102</v>
      </c>
      <c r="B21" s="78" t="s">
        <v>28</v>
      </c>
      <c r="C21" s="79"/>
      <c r="D21" s="69"/>
      <c r="E21" s="68" t="s">
        <v>102</v>
      </c>
      <c r="F21" s="69"/>
      <c r="G21" s="68" t="s">
        <v>102</v>
      </c>
      <c r="H21" s="69"/>
      <c r="I21" s="68" t="s">
        <v>102</v>
      </c>
      <c r="J21" s="69"/>
      <c r="K21" s="71" t="s">
        <v>102</v>
      </c>
      <c r="L21" s="70"/>
      <c r="M21" s="71" t="s">
        <v>102</v>
      </c>
      <c r="N21" s="227"/>
      <c r="O21" s="192"/>
      <c r="P21" s="191"/>
      <c r="Q21" s="230"/>
    </row>
    <row r="22" spans="1:17" s="77" customFormat="1" ht="22.5" customHeight="1">
      <c r="A22" s="61" t="s">
        <v>103</v>
      </c>
      <c r="B22" s="371" t="s">
        <v>28</v>
      </c>
      <c r="C22" s="371"/>
      <c r="D22" s="69"/>
      <c r="E22" s="68" t="s">
        <v>103</v>
      </c>
      <c r="F22" s="69"/>
      <c r="G22" s="68" t="s">
        <v>103</v>
      </c>
      <c r="H22" s="69"/>
      <c r="I22" s="68" t="s">
        <v>103</v>
      </c>
      <c r="J22" s="69"/>
      <c r="K22" s="71" t="s">
        <v>103</v>
      </c>
      <c r="L22" s="70"/>
      <c r="M22" s="71" t="s">
        <v>103</v>
      </c>
      <c r="N22" s="227"/>
      <c r="O22" s="192"/>
      <c r="P22" s="191"/>
      <c r="Q22" s="230"/>
    </row>
    <row r="23" spans="1:17" s="77" customFormat="1" ht="22.5" customHeight="1">
      <c r="A23" s="61" t="s">
        <v>104</v>
      </c>
      <c r="B23" s="78" t="s">
        <v>28</v>
      </c>
      <c r="C23" s="79"/>
      <c r="D23" s="69"/>
      <c r="E23" s="68" t="s">
        <v>104</v>
      </c>
      <c r="F23" s="69"/>
      <c r="G23" s="68" t="s">
        <v>104</v>
      </c>
      <c r="H23" s="69"/>
      <c r="I23" s="68" t="s">
        <v>104</v>
      </c>
      <c r="J23" s="69"/>
      <c r="K23" s="71" t="s">
        <v>104</v>
      </c>
      <c r="L23" s="70"/>
      <c r="M23" s="71" t="s">
        <v>104</v>
      </c>
      <c r="N23" s="227"/>
      <c r="O23" s="192"/>
      <c r="P23" s="191"/>
      <c r="Q23" s="230"/>
    </row>
    <row r="24" spans="1:17" s="77" customFormat="1" ht="22.5" customHeight="1">
      <c r="A24" s="61" t="s">
        <v>105</v>
      </c>
      <c r="B24" s="371" t="s">
        <v>28</v>
      </c>
      <c r="C24" s="371"/>
      <c r="D24" s="69"/>
      <c r="E24" s="68" t="s">
        <v>105</v>
      </c>
      <c r="F24" s="69"/>
      <c r="G24" s="68" t="s">
        <v>105</v>
      </c>
      <c r="H24" s="69"/>
      <c r="I24" s="68" t="s">
        <v>105</v>
      </c>
      <c r="J24" s="69"/>
      <c r="K24" s="71" t="s">
        <v>105</v>
      </c>
      <c r="L24" s="70"/>
      <c r="M24" s="71" t="s">
        <v>105</v>
      </c>
      <c r="N24" s="227"/>
      <c r="O24" s="192"/>
      <c r="P24" s="191"/>
      <c r="Q24" s="230"/>
    </row>
    <row r="25" spans="1:17" s="77" customFormat="1" ht="22.5" customHeight="1">
      <c r="A25" s="61" t="s">
        <v>106</v>
      </c>
      <c r="B25" s="78" t="s">
        <v>28</v>
      </c>
      <c r="C25" s="79"/>
      <c r="D25" s="69"/>
      <c r="E25" s="68" t="s">
        <v>106</v>
      </c>
      <c r="F25" s="69"/>
      <c r="G25" s="68" t="s">
        <v>106</v>
      </c>
      <c r="H25" s="69"/>
      <c r="I25" s="68" t="s">
        <v>106</v>
      </c>
      <c r="J25" s="69"/>
      <c r="K25" s="71" t="s">
        <v>106</v>
      </c>
      <c r="L25" s="70"/>
      <c r="M25" s="71" t="s">
        <v>106</v>
      </c>
      <c r="N25" s="227"/>
      <c r="O25" s="192"/>
      <c r="P25" s="191"/>
      <c r="Q25" s="230"/>
    </row>
    <row r="26" spans="1:17" s="77" customFormat="1" ht="22.5" customHeight="1">
      <c r="A26" s="61" t="s">
        <v>36</v>
      </c>
      <c r="B26" s="371" t="s">
        <v>28</v>
      </c>
      <c r="C26" s="371"/>
      <c r="D26" s="69"/>
      <c r="E26" s="68" t="s">
        <v>36</v>
      </c>
      <c r="F26" s="69"/>
      <c r="G26" s="68" t="s">
        <v>36</v>
      </c>
      <c r="H26" s="69"/>
      <c r="I26" s="68" t="s">
        <v>36</v>
      </c>
      <c r="J26" s="69"/>
      <c r="K26" s="71" t="s">
        <v>36</v>
      </c>
      <c r="L26" s="70"/>
      <c r="M26" s="71" t="s">
        <v>36</v>
      </c>
      <c r="N26" s="227"/>
      <c r="O26" s="192"/>
      <c r="P26" s="191"/>
      <c r="Q26" s="230"/>
    </row>
    <row r="27" spans="1:17" s="77" customFormat="1" ht="22.5" customHeight="1">
      <c r="A27" s="61" t="s">
        <v>107</v>
      </c>
      <c r="B27" s="371" t="s">
        <v>108</v>
      </c>
      <c r="C27" s="371"/>
      <c r="D27" s="69"/>
      <c r="E27" s="68" t="s">
        <v>107</v>
      </c>
      <c r="F27" s="69"/>
      <c r="G27" s="68" t="s">
        <v>107</v>
      </c>
      <c r="H27" s="69"/>
      <c r="I27" s="68" t="s">
        <v>107</v>
      </c>
      <c r="J27" s="69"/>
      <c r="K27" s="71" t="s">
        <v>107</v>
      </c>
      <c r="L27" s="70"/>
      <c r="M27" s="71" t="s">
        <v>107</v>
      </c>
      <c r="N27" s="227"/>
      <c r="O27" s="192"/>
      <c r="P27" s="191"/>
      <c r="Q27" s="230"/>
    </row>
    <row r="28" spans="1:17" s="77" customFormat="1" ht="22.5" customHeight="1">
      <c r="A28" s="61" t="s">
        <v>109</v>
      </c>
      <c r="B28" s="371" t="s">
        <v>108</v>
      </c>
      <c r="C28" s="371"/>
      <c r="D28" s="69"/>
      <c r="E28" s="68" t="s">
        <v>109</v>
      </c>
      <c r="F28" s="69"/>
      <c r="G28" s="68" t="s">
        <v>109</v>
      </c>
      <c r="H28" s="69"/>
      <c r="I28" s="68" t="s">
        <v>109</v>
      </c>
      <c r="J28" s="69"/>
      <c r="K28" s="71" t="s">
        <v>109</v>
      </c>
      <c r="L28" s="70"/>
      <c r="M28" s="71" t="s">
        <v>109</v>
      </c>
      <c r="N28" s="227"/>
      <c r="O28" s="192"/>
      <c r="P28" s="191"/>
      <c r="Q28" s="230"/>
    </row>
    <row r="29" spans="1:17" s="77" customFormat="1" ht="22.5" customHeight="1" thickBot="1">
      <c r="A29" s="61" t="s">
        <v>39</v>
      </c>
      <c r="B29" s="371" t="s">
        <v>40</v>
      </c>
      <c r="C29" s="370"/>
      <c r="D29" s="69"/>
      <c r="E29" s="68" t="s">
        <v>39</v>
      </c>
      <c r="F29" s="69"/>
      <c r="G29" s="68" t="s">
        <v>39</v>
      </c>
      <c r="H29" s="69"/>
      <c r="I29" s="68" t="s">
        <v>39</v>
      </c>
      <c r="J29" s="69"/>
      <c r="K29" s="71" t="s">
        <v>39</v>
      </c>
      <c r="L29" s="70"/>
      <c r="M29" s="71" t="s">
        <v>39</v>
      </c>
      <c r="N29" s="227"/>
      <c r="O29" s="192"/>
      <c r="P29" s="191"/>
      <c r="Q29" s="230"/>
    </row>
    <row r="30" spans="1:17" s="77" customFormat="1" ht="33" customHeight="1">
      <c r="A30" s="231" t="s">
        <v>41</v>
      </c>
      <c r="B30" s="232" t="s">
        <v>305</v>
      </c>
      <c r="C30" s="233"/>
      <c r="D30" s="69"/>
      <c r="E30" s="68" t="s">
        <v>41</v>
      </c>
      <c r="F30" s="69"/>
      <c r="G30" s="68" t="s">
        <v>41</v>
      </c>
      <c r="H30" s="69"/>
      <c r="I30" s="68" t="s">
        <v>41</v>
      </c>
      <c r="J30" s="69"/>
      <c r="K30" s="71" t="s">
        <v>41</v>
      </c>
      <c r="L30" s="70"/>
      <c r="M30" s="71" t="s">
        <v>41</v>
      </c>
      <c r="N30" s="227"/>
      <c r="O30" s="192"/>
      <c r="P30" s="191"/>
      <c r="Q30" s="230"/>
    </row>
    <row r="31" spans="1:17" s="83" customFormat="1" ht="33" customHeight="1">
      <c r="A31" s="231" t="s">
        <v>42</v>
      </c>
      <c r="B31" s="78" t="s">
        <v>126</v>
      </c>
      <c r="C31" s="234"/>
      <c r="D31" s="69"/>
      <c r="E31" s="68" t="s">
        <v>42</v>
      </c>
      <c r="F31" s="69"/>
      <c r="G31" s="68" t="s">
        <v>42</v>
      </c>
      <c r="H31" s="69"/>
      <c r="I31" s="68" t="s">
        <v>42</v>
      </c>
      <c r="J31" s="69"/>
      <c r="K31" s="71" t="s">
        <v>42</v>
      </c>
      <c r="L31" s="70"/>
      <c r="M31" s="71" t="s">
        <v>42</v>
      </c>
      <c r="N31" s="227"/>
      <c r="O31" s="192"/>
      <c r="P31" s="191"/>
      <c r="Q31" s="230"/>
    </row>
    <row r="32" spans="1:17" s="77" customFormat="1" ht="33" customHeight="1">
      <c r="A32" s="231" t="s">
        <v>44</v>
      </c>
      <c r="B32" s="78" t="s">
        <v>127</v>
      </c>
      <c r="C32" s="234"/>
      <c r="D32" s="69"/>
      <c r="E32" s="68" t="s">
        <v>44</v>
      </c>
      <c r="F32" s="69"/>
      <c r="G32" s="68" t="s">
        <v>44</v>
      </c>
      <c r="H32" s="69"/>
      <c r="I32" s="68" t="s">
        <v>44</v>
      </c>
      <c r="J32" s="69"/>
      <c r="K32" s="71" t="s">
        <v>44</v>
      </c>
      <c r="L32" s="70"/>
      <c r="M32" s="71" t="s">
        <v>44</v>
      </c>
      <c r="N32" s="227"/>
      <c r="O32" s="192"/>
      <c r="P32" s="191"/>
      <c r="Q32" s="230"/>
    </row>
    <row r="33" spans="1:17" ht="31.5" customHeight="1" thickBot="1">
      <c r="A33" s="231" t="s">
        <v>45</v>
      </c>
      <c r="B33" s="78" t="s">
        <v>125</v>
      </c>
      <c r="C33" s="235"/>
      <c r="D33" s="69"/>
      <c r="E33" s="68" t="s">
        <v>45</v>
      </c>
      <c r="F33" s="69"/>
      <c r="G33" s="68" t="s">
        <v>45</v>
      </c>
      <c r="H33" s="69"/>
      <c r="I33" s="68" t="s">
        <v>45</v>
      </c>
      <c r="J33" s="69"/>
      <c r="K33" s="71" t="s">
        <v>45</v>
      </c>
      <c r="L33" s="70"/>
      <c r="M33" s="71" t="s">
        <v>45</v>
      </c>
      <c r="N33" s="227"/>
      <c r="O33" s="192"/>
      <c r="P33" s="191"/>
      <c r="Q33" s="230"/>
    </row>
    <row r="34" spans="1:17" ht="22.5" customHeight="1">
      <c r="A34" s="61" t="s">
        <v>46</v>
      </c>
      <c r="B34" s="371" t="s">
        <v>47</v>
      </c>
      <c r="C34" s="377"/>
      <c r="D34" s="69"/>
      <c r="E34" s="68" t="s">
        <v>46</v>
      </c>
      <c r="F34" s="69"/>
      <c r="G34" s="68" t="s">
        <v>46</v>
      </c>
      <c r="H34" s="69"/>
      <c r="I34" s="68" t="s">
        <v>46</v>
      </c>
      <c r="J34" s="69"/>
      <c r="K34" s="71" t="s">
        <v>46</v>
      </c>
      <c r="L34" s="70"/>
      <c r="M34" s="71" t="s">
        <v>46</v>
      </c>
      <c r="N34" s="227"/>
      <c r="O34" s="192"/>
      <c r="P34" s="191"/>
      <c r="Q34" s="230"/>
    </row>
    <row r="35" spans="1:17" ht="22.5" customHeight="1">
      <c r="A35" s="84" t="s">
        <v>48</v>
      </c>
      <c r="B35" s="371" t="s">
        <v>49</v>
      </c>
      <c r="C35" s="371"/>
      <c r="D35" s="69"/>
      <c r="E35" s="68" t="s">
        <v>48</v>
      </c>
      <c r="F35" s="69"/>
      <c r="G35" s="68" t="s">
        <v>48</v>
      </c>
      <c r="H35" s="69"/>
      <c r="I35" s="68" t="s">
        <v>48</v>
      </c>
      <c r="J35" s="80"/>
      <c r="K35" s="71" t="s">
        <v>48</v>
      </c>
      <c r="L35" s="81"/>
      <c r="M35" s="71" t="s">
        <v>48</v>
      </c>
      <c r="N35" s="227"/>
      <c r="O35" s="192"/>
      <c r="P35" s="191"/>
      <c r="Q35" s="230"/>
    </row>
    <row r="36" spans="1:17" ht="27" customHeight="1">
      <c r="A36" s="84" t="s">
        <v>50</v>
      </c>
      <c r="B36" s="371" t="s">
        <v>49</v>
      </c>
      <c r="C36" s="371"/>
      <c r="D36" s="69"/>
      <c r="E36" s="68" t="s">
        <v>50</v>
      </c>
      <c r="F36" s="69"/>
      <c r="G36" s="68" t="s">
        <v>50</v>
      </c>
      <c r="H36" s="69"/>
      <c r="I36" s="68" t="s">
        <v>50</v>
      </c>
      <c r="J36" s="80"/>
      <c r="K36" s="71" t="s">
        <v>50</v>
      </c>
      <c r="L36" s="81"/>
      <c r="M36" s="71" t="s">
        <v>50</v>
      </c>
      <c r="N36" s="227"/>
      <c r="O36" s="192"/>
      <c r="P36" s="191"/>
      <c r="Q36" s="230"/>
    </row>
    <row r="37" spans="1:17" ht="20.25" customHeight="1">
      <c r="A37" s="84" t="s">
        <v>51</v>
      </c>
      <c r="B37" s="371" t="s">
        <v>52</v>
      </c>
      <c r="C37" s="371"/>
      <c r="D37" s="69"/>
      <c r="E37" s="68" t="s">
        <v>51</v>
      </c>
      <c r="F37" s="69"/>
      <c r="G37" s="68" t="s">
        <v>51</v>
      </c>
      <c r="H37" s="69"/>
      <c r="I37" s="68" t="s">
        <v>51</v>
      </c>
      <c r="J37" s="80"/>
      <c r="K37" s="71" t="s">
        <v>51</v>
      </c>
      <c r="L37" s="81"/>
      <c r="M37" s="71" t="s">
        <v>51</v>
      </c>
      <c r="N37" s="227"/>
      <c r="O37" s="192"/>
      <c r="P37" s="191"/>
      <c r="Q37" s="230"/>
    </row>
    <row r="38" spans="1:17" ht="22.5" customHeight="1">
      <c r="A38" s="84" t="s">
        <v>54</v>
      </c>
      <c r="B38" s="371" t="s">
        <v>52</v>
      </c>
      <c r="C38" s="371"/>
      <c r="D38" s="69"/>
      <c r="E38" s="68" t="s">
        <v>54</v>
      </c>
      <c r="F38" s="69"/>
      <c r="G38" s="68" t="s">
        <v>54</v>
      </c>
      <c r="H38" s="69"/>
      <c r="I38" s="68" t="s">
        <v>54</v>
      </c>
      <c r="J38" s="80"/>
      <c r="K38" s="71" t="s">
        <v>54</v>
      </c>
      <c r="L38" s="81"/>
      <c r="M38" s="71" t="s">
        <v>54</v>
      </c>
      <c r="N38" s="227"/>
      <c r="O38" s="192"/>
      <c r="P38" s="191"/>
      <c r="Q38" s="230"/>
    </row>
    <row r="39" spans="1:17" ht="22.5" customHeight="1">
      <c r="A39" s="85" t="s">
        <v>55</v>
      </c>
      <c r="B39" s="374" t="s">
        <v>56</v>
      </c>
      <c r="C39" s="374"/>
      <c r="D39" s="69"/>
      <c r="E39" s="68" t="s">
        <v>55</v>
      </c>
      <c r="F39" s="69"/>
      <c r="G39" s="68" t="s">
        <v>55</v>
      </c>
      <c r="H39" s="69"/>
      <c r="I39" s="68" t="s">
        <v>55</v>
      </c>
      <c r="J39" s="69"/>
      <c r="K39" s="68" t="s">
        <v>55</v>
      </c>
      <c r="L39" s="69"/>
      <c r="M39" s="71" t="s">
        <v>55</v>
      </c>
      <c r="N39" s="227"/>
      <c r="O39" s="192"/>
      <c r="P39" s="191"/>
      <c r="Q39" s="230"/>
    </row>
    <row r="40" spans="1:17" ht="30" customHeight="1">
      <c r="A40" s="85" t="s">
        <v>460</v>
      </c>
      <c r="B40" s="79" t="s">
        <v>463</v>
      </c>
      <c r="C40" s="253"/>
      <c r="D40" s="69"/>
      <c r="E40" s="68" t="s">
        <v>460</v>
      </c>
      <c r="F40" s="69"/>
      <c r="G40" s="68" t="s">
        <v>460</v>
      </c>
      <c r="H40" s="69"/>
      <c r="I40" s="68" t="s">
        <v>460</v>
      </c>
      <c r="J40" s="69"/>
      <c r="K40" s="68" t="s">
        <v>460</v>
      </c>
      <c r="L40" s="69"/>
      <c r="M40" s="71" t="s">
        <v>460</v>
      </c>
      <c r="N40" s="227"/>
      <c r="O40" s="192"/>
      <c r="P40" s="191"/>
      <c r="Q40" s="230"/>
    </row>
    <row r="41" spans="1:17" ht="37.5" customHeight="1">
      <c r="A41" s="85" t="s">
        <v>461</v>
      </c>
      <c r="B41" s="79" t="s">
        <v>464</v>
      </c>
      <c r="C41" s="253"/>
      <c r="D41" s="69"/>
      <c r="E41" s="68" t="s">
        <v>461</v>
      </c>
      <c r="F41" s="69"/>
      <c r="G41" s="68" t="s">
        <v>461</v>
      </c>
      <c r="H41" s="69"/>
      <c r="I41" s="68" t="s">
        <v>461</v>
      </c>
      <c r="J41" s="69"/>
      <c r="K41" s="68" t="s">
        <v>461</v>
      </c>
      <c r="L41" s="69"/>
      <c r="M41" s="71" t="s">
        <v>461</v>
      </c>
      <c r="N41" s="227"/>
      <c r="O41" s="192"/>
      <c r="P41" s="191"/>
      <c r="Q41" s="230"/>
    </row>
    <row r="42" spans="1:17" ht="22.5" customHeight="1">
      <c r="A42" s="85" t="s">
        <v>376</v>
      </c>
      <c r="B42" s="374" t="s">
        <v>457</v>
      </c>
      <c r="C42" s="374"/>
      <c r="D42" s="69"/>
      <c r="E42" s="68" t="s">
        <v>376</v>
      </c>
      <c r="F42" s="69"/>
      <c r="G42" s="68" t="s">
        <v>376</v>
      </c>
      <c r="H42" s="69"/>
      <c r="I42" s="68" t="s">
        <v>376</v>
      </c>
      <c r="J42" s="69"/>
      <c r="K42" s="68" t="s">
        <v>376</v>
      </c>
      <c r="L42" s="69"/>
      <c r="M42" s="71" t="s">
        <v>376</v>
      </c>
      <c r="N42" s="227"/>
      <c r="O42" s="192"/>
      <c r="P42" s="191"/>
      <c r="Q42" s="230"/>
    </row>
    <row r="43" spans="1:17" ht="22.5" customHeight="1">
      <c r="A43" s="85" t="s">
        <v>377</v>
      </c>
      <c r="B43" s="374" t="s">
        <v>452</v>
      </c>
      <c r="C43" s="374"/>
      <c r="D43" s="69"/>
      <c r="E43" s="68" t="s">
        <v>377</v>
      </c>
      <c r="F43" s="69"/>
      <c r="G43" s="68" t="s">
        <v>377</v>
      </c>
      <c r="H43" s="69"/>
      <c r="I43" s="68" t="s">
        <v>377</v>
      </c>
      <c r="J43" s="69"/>
      <c r="K43" s="68" t="s">
        <v>377</v>
      </c>
      <c r="L43" s="69"/>
      <c r="M43" s="71" t="s">
        <v>377</v>
      </c>
      <c r="N43" s="227"/>
      <c r="O43" s="192"/>
      <c r="P43" s="191"/>
      <c r="Q43" s="230"/>
    </row>
    <row r="44" spans="1:17" ht="22.5" customHeight="1">
      <c r="A44" s="85" t="s">
        <v>378</v>
      </c>
      <c r="B44" s="374" t="s">
        <v>452</v>
      </c>
      <c r="C44" s="374"/>
      <c r="D44" s="69"/>
      <c r="E44" s="68" t="s">
        <v>378</v>
      </c>
      <c r="F44" s="69"/>
      <c r="G44" s="68" t="s">
        <v>378</v>
      </c>
      <c r="H44" s="69"/>
      <c r="I44" s="68" t="s">
        <v>378</v>
      </c>
      <c r="J44" s="69"/>
      <c r="K44" s="68" t="s">
        <v>378</v>
      </c>
      <c r="L44" s="69"/>
      <c r="M44" s="71" t="s">
        <v>378</v>
      </c>
      <c r="N44" s="227"/>
      <c r="O44" s="192"/>
      <c r="P44" s="191"/>
      <c r="Q44" s="230"/>
    </row>
    <row r="45" spans="1:17" ht="22.5" customHeight="1">
      <c r="A45" s="85" t="s">
        <v>379</v>
      </c>
      <c r="B45" s="374" t="s">
        <v>452</v>
      </c>
      <c r="C45" s="376"/>
      <c r="D45" s="69"/>
      <c r="E45" s="68" t="s">
        <v>379</v>
      </c>
      <c r="F45" s="69"/>
      <c r="G45" s="68" t="s">
        <v>379</v>
      </c>
      <c r="H45" s="69"/>
      <c r="I45" s="68" t="s">
        <v>379</v>
      </c>
      <c r="J45" s="69"/>
      <c r="K45" s="68" t="s">
        <v>379</v>
      </c>
      <c r="L45" s="69"/>
      <c r="M45" s="71" t="s">
        <v>379</v>
      </c>
      <c r="N45" s="227"/>
      <c r="O45" s="192"/>
      <c r="P45" s="191"/>
      <c r="Q45" s="230"/>
    </row>
    <row r="46" spans="1:17" ht="28.5" customHeight="1">
      <c r="A46" s="85" t="s">
        <v>380</v>
      </c>
      <c r="B46" s="374" t="s">
        <v>452</v>
      </c>
      <c r="C46" s="376"/>
      <c r="D46" s="69"/>
      <c r="E46" s="68" t="s">
        <v>380</v>
      </c>
      <c r="F46" s="69"/>
      <c r="G46" s="68" t="s">
        <v>380</v>
      </c>
      <c r="H46" s="69"/>
      <c r="I46" s="68" t="s">
        <v>380</v>
      </c>
      <c r="J46" s="69"/>
      <c r="K46" s="68" t="s">
        <v>380</v>
      </c>
      <c r="L46" s="69"/>
      <c r="M46" s="71" t="s">
        <v>380</v>
      </c>
      <c r="N46" s="227"/>
      <c r="O46" s="192"/>
      <c r="P46" s="191"/>
      <c r="Q46" s="230"/>
    </row>
    <row r="47" spans="1:17" ht="22.5" customHeight="1" thickBot="1">
      <c r="A47" s="85" t="s">
        <v>381</v>
      </c>
      <c r="B47" s="374" t="s">
        <v>452</v>
      </c>
      <c r="C47" s="376"/>
      <c r="D47" s="69"/>
      <c r="E47" s="68" t="s">
        <v>381</v>
      </c>
      <c r="F47" s="69"/>
      <c r="G47" s="68" t="s">
        <v>381</v>
      </c>
      <c r="H47" s="69"/>
      <c r="I47" s="68" t="s">
        <v>381</v>
      </c>
      <c r="J47" s="69"/>
      <c r="K47" s="68" t="s">
        <v>381</v>
      </c>
      <c r="L47" s="69"/>
      <c r="M47" s="71" t="s">
        <v>381</v>
      </c>
      <c r="N47" s="227"/>
      <c r="O47" s="192"/>
      <c r="P47" s="191"/>
      <c r="Q47" s="230"/>
    </row>
    <row r="48" spans="1:17" ht="22.5" customHeight="1" thickBot="1">
      <c r="A48" s="85" t="s">
        <v>382</v>
      </c>
      <c r="B48" s="236" t="s">
        <v>453</v>
      </c>
      <c r="C48" s="237"/>
      <c r="D48" s="69"/>
      <c r="E48" s="68" t="s">
        <v>382</v>
      </c>
      <c r="F48" s="69"/>
      <c r="G48" s="68" t="s">
        <v>382</v>
      </c>
      <c r="H48" s="69"/>
      <c r="I48" s="68" t="s">
        <v>382</v>
      </c>
      <c r="J48" s="69"/>
      <c r="K48" s="68" t="s">
        <v>382</v>
      </c>
      <c r="L48" s="69"/>
      <c r="M48" s="71" t="s">
        <v>382</v>
      </c>
      <c r="N48" s="227"/>
      <c r="O48" s="192"/>
      <c r="P48" s="191"/>
      <c r="Q48" s="230"/>
    </row>
    <row r="49" spans="1:17" ht="22.5" customHeight="1">
      <c r="A49" s="85" t="s">
        <v>383</v>
      </c>
      <c r="B49" s="374" t="s">
        <v>454</v>
      </c>
      <c r="C49" s="375"/>
      <c r="D49" s="69"/>
      <c r="E49" s="68" t="s">
        <v>383</v>
      </c>
      <c r="F49" s="69"/>
      <c r="G49" s="68" t="s">
        <v>383</v>
      </c>
      <c r="H49" s="69"/>
      <c r="I49" s="68" t="s">
        <v>383</v>
      </c>
      <c r="J49" s="69"/>
      <c r="K49" s="68" t="s">
        <v>383</v>
      </c>
      <c r="L49" s="69"/>
      <c r="M49" s="71" t="s">
        <v>383</v>
      </c>
      <c r="N49" s="227"/>
      <c r="O49" s="192"/>
      <c r="P49" s="191"/>
      <c r="Q49" s="230"/>
    </row>
    <row r="50" spans="1:17" ht="22.5" customHeight="1">
      <c r="A50" s="86" t="s">
        <v>64</v>
      </c>
      <c r="B50" s="375" t="s">
        <v>72</v>
      </c>
      <c r="C50" s="375"/>
      <c r="D50" s="69"/>
      <c r="E50" s="68" t="s">
        <v>64</v>
      </c>
      <c r="F50" s="69"/>
      <c r="G50" s="68" t="s">
        <v>64</v>
      </c>
      <c r="H50" s="69"/>
      <c r="I50" s="68" t="s">
        <v>64</v>
      </c>
      <c r="J50" s="69"/>
      <c r="K50" s="68" t="s">
        <v>64</v>
      </c>
      <c r="L50" s="69"/>
      <c r="M50" s="71" t="s">
        <v>64</v>
      </c>
      <c r="N50" s="227"/>
      <c r="O50" s="192"/>
      <c r="P50" s="191"/>
      <c r="Q50" s="230"/>
    </row>
    <row r="51" spans="1:17" ht="31.5" customHeight="1">
      <c r="A51" s="84" t="s">
        <v>66</v>
      </c>
      <c r="B51" s="371" t="s">
        <v>306</v>
      </c>
      <c r="C51" s="371"/>
      <c r="D51" s="69"/>
      <c r="E51" s="68" t="s">
        <v>66</v>
      </c>
      <c r="F51" s="69"/>
      <c r="G51" s="68" t="s">
        <v>66</v>
      </c>
      <c r="H51" s="69"/>
      <c r="I51" s="68" t="s">
        <v>66</v>
      </c>
      <c r="J51" s="69"/>
      <c r="K51" s="68" t="s">
        <v>66</v>
      </c>
      <c r="L51" s="69"/>
      <c r="M51" s="71" t="s">
        <v>66</v>
      </c>
      <c r="N51" s="227"/>
      <c r="O51" s="192"/>
      <c r="P51" s="191"/>
      <c r="Q51" s="230"/>
    </row>
    <row r="52" spans="1:17" ht="34.5" customHeight="1">
      <c r="A52" s="84" t="s">
        <v>69</v>
      </c>
      <c r="B52" s="371" t="s">
        <v>72</v>
      </c>
      <c r="C52" s="371"/>
      <c r="D52" s="69"/>
      <c r="E52" s="68" t="s">
        <v>69</v>
      </c>
      <c r="F52" s="69"/>
      <c r="G52" s="68" t="s">
        <v>69</v>
      </c>
      <c r="H52" s="69"/>
      <c r="I52" s="68" t="s">
        <v>69</v>
      </c>
      <c r="J52" s="69"/>
      <c r="K52" s="68" t="s">
        <v>69</v>
      </c>
      <c r="L52" s="69"/>
      <c r="M52" s="71" t="s">
        <v>69</v>
      </c>
      <c r="N52" s="227"/>
      <c r="O52" s="192"/>
      <c r="P52" s="191"/>
      <c r="Q52" s="230"/>
    </row>
    <row r="53" spans="1:17" ht="24.75" customHeight="1" thickBot="1">
      <c r="A53" s="84" t="s">
        <v>71</v>
      </c>
      <c r="B53" s="371" t="s">
        <v>72</v>
      </c>
      <c r="C53" s="370"/>
      <c r="D53" s="69"/>
      <c r="E53" s="68" t="s">
        <v>71</v>
      </c>
      <c r="F53" s="69"/>
      <c r="G53" s="68" t="s">
        <v>71</v>
      </c>
      <c r="H53" s="69"/>
      <c r="I53" s="68" t="s">
        <v>71</v>
      </c>
      <c r="J53" s="80"/>
      <c r="K53" s="68" t="s">
        <v>71</v>
      </c>
      <c r="L53" s="80"/>
      <c r="M53" s="71" t="s">
        <v>71</v>
      </c>
      <c r="N53" s="227"/>
      <c r="O53" s="192"/>
      <c r="P53" s="191"/>
      <c r="Q53" s="230"/>
    </row>
    <row r="54" spans="1:17" ht="25.5" customHeight="1" thickBot="1">
      <c r="A54" s="231" t="s">
        <v>73</v>
      </c>
      <c r="B54" s="78" t="s">
        <v>124</v>
      </c>
      <c r="C54" s="237"/>
      <c r="D54" s="73"/>
      <c r="E54" s="74" t="s">
        <v>73</v>
      </c>
      <c r="F54" s="73"/>
      <c r="G54" s="74" t="s">
        <v>73</v>
      </c>
      <c r="H54" s="73"/>
      <c r="I54" s="74" t="s">
        <v>73</v>
      </c>
      <c r="J54" s="87"/>
      <c r="K54" s="75" t="s">
        <v>73</v>
      </c>
      <c r="L54" s="88"/>
      <c r="M54" s="75" t="s">
        <v>73</v>
      </c>
      <c r="N54" s="227"/>
      <c r="O54" s="192"/>
      <c r="P54" s="191"/>
      <c r="Q54" s="230"/>
    </row>
    <row r="55" spans="1:17" ht="24.75" customHeight="1">
      <c r="A55" s="61" t="s">
        <v>74</v>
      </c>
      <c r="B55" s="371" t="s">
        <v>75</v>
      </c>
      <c r="C55" s="377"/>
      <c r="D55" s="69"/>
      <c r="E55" s="68" t="s">
        <v>74</v>
      </c>
      <c r="F55" s="69"/>
      <c r="G55" s="68" t="s">
        <v>74</v>
      </c>
      <c r="H55" s="69"/>
      <c r="I55" s="68" t="s">
        <v>74</v>
      </c>
      <c r="J55" s="80"/>
      <c r="K55" s="71" t="s">
        <v>74</v>
      </c>
      <c r="L55" s="81"/>
      <c r="M55" s="71" t="s">
        <v>74</v>
      </c>
      <c r="N55" s="227"/>
      <c r="O55" s="192"/>
      <c r="P55" s="191"/>
      <c r="Q55" s="230"/>
    </row>
    <row r="56" spans="1:17" ht="24.75" customHeight="1">
      <c r="A56" s="84" t="s">
        <v>76</v>
      </c>
      <c r="B56" s="371" t="s">
        <v>77</v>
      </c>
      <c r="C56" s="371"/>
      <c r="D56" s="69"/>
      <c r="E56" s="68" t="s">
        <v>76</v>
      </c>
      <c r="F56" s="69"/>
      <c r="G56" s="68" t="s">
        <v>76</v>
      </c>
      <c r="H56" s="69"/>
      <c r="I56" s="68" t="s">
        <v>76</v>
      </c>
      <c r="J56" s="80"/>
      <c r="K56" s="71" t="s">
        <v>76</v>
      </c>
      <c r="L56" s="81"/>
      <c r="M56" s="71" t="s">
        <v>76</v>
      </c>
      <c r="N56" s="227"/>
      <c r="O56" s="192"/>
      <c r="P56" s="191"/>
      <c r="Q56" s="230"/>
    </row>
    <row r="57" spans="1:17" ht="24.75" customHeight="1">
      <c r="A57" s="84" t="s">
        <v>78</v>
      </c>
      <c r="B57" s="371" t="s">
        <v>79</v>
      </c>
      <c r="C57" s="371"/>
      <c r="D57" s="69"/>
      <c r="E57" s="68" t="s">
        <v>78</v>
      </c>
      <c r="F57" s="69"/>
      <c r="G57" s="68" t="s">
        <v>78</v>
      </c>
      <c r="H57" s="69"/>
      <c r="I57" s="68" t="s">
        <v>78</v>
      </c>
      <c r="J57" s="80"/>
      <c r="K57" s="71" t="s">
        <v>78</v>
      </c>
      <c r="L57" s="81"/>
      <c r="M57" s="71" t="s">
        <v>78</v>
      </c>
      <c r="N57" s="227"/>
      <c r="O57" s="192"/>
      <c r="P57" s="191"/>
      <c r="Q57" s="230"/>
    </row>
    <row r="58" spans="1:17" ht="33" customHeight="1">
      <c r="A58" s="61" t="s">
        <v>80</v>
      </c>
      <c r="B58" s="384" t="s">
        <v>81</v>
      </c>
      <c r="C58" s="384"/>
      <c r="D58" s="89"/>
      <c r="E58" s="90" t="s">
        <v>80</v>
      </c>
      <c r="F58" s="89"/>
      <c r="G58" s="90" t="s">
        <v>80</v>
      </c>
      <c r="H58" s="89"/>
      <c r="I58" s="90" t="s">
        <v>80</v>
      </c>
      <c r="J58" s="91"/>
      <c r="K58" s="92" t="s">
        <v>80</v>
      </c>
      <c r="L58" s="93"/>
      <c r="M58" s="92" t="s">
        <v>80</v>
      </c>
      <c r="N58" s="227"/>
      <c r="O58" s="192"/>
      <c r="P58" s="191"/>
      <c r="Q58" s="230"/>
    </row>
    <row r="59" spans="1:17" ht="24.75" customHeight="1" thickBot="1">
      <c r="A59" s="94" t="s">
        <v>82</v>
      </c>
      <c r="B59" s="370" t="s">
        <v>111</v>
      </c>
      <c r="C59" s="370"/>
      <c r="D59" s="89"/>
      <c r="E59" s="90" t="s">
        <v>82</v>
      </c>
      <c r="F59" s="89"/>
      <c r="G59" s="90" t="s">
        <v>82</v>
      </c>
      <c r="H59" s="89"/>
      <c r="I59" s="90" t="s">
        <v>82</v>
      </c>
      <c r="J59" s="91"/>
      <c r="K59" s="92" t="s">
        <v>82</v>
      </c>
      <c r="L59" s="93"/>
      <c r="M59" s="92" t="s">
        <v>82</v>
      </c>
      <c r="N59" s="227"/>
      <c r="O59" s="192"/>
      <c r="P59" s="191"/>
      <c r="Q59" s="238"/>
    </row>
    <row r="60" spans="1:17" ht="25.5" customHeight="1" thickBot="1">
      <c r="A60" s="239" t="s">
        <v>84</v>
      </c>
      <c r="B60" s="240" t="s">
        <v>307</v>
      </c>
      <c r="C60" s="241"/>
      <c r="D60" s="89"/>
      <c r="E60" s="90" t="s">
        <v>84</v>
      </c>
      <c r="F60" s="96"/>
      <c r="G60" s="90" t="s">
        <v>84</v>
      </c>
      <c r="H60" s="96"/>
      <c r="I60" s="90" t="s">
        <v>84</v>
      </c>
      <c r="J60" s="93"/>
      <c r="K60" s="90" t="s">
        <v>84</v>
      </c>
      <c r="L60" s="93"/>
      <c r="M60" s="92" t="s">
        <v>84</v>
      </c>
      <c r="N60" s="242"/>
      <c r="O60" s="243" t="s">
        <v>84</v>
      </c>
      <c r="P60" s="242"/>
      <c r="Q60" s="244" t="s">
        <v>84</v>
      </c>
    </row>
    <row r="61" spans="1:17" ht="25.5" customHeight="1">
      <c r="A61" s="294" t="s">
        <v>462</v>
      </c>
      <c r="B61" s="240" t="s">
        <v>465</v>
      </c>
      <c r="C61" s="295"/>
      <c r="D61" s="89"/>
      <c r="E61" s="90" t="s">
        <v>462</v>
      </c>
      <c r="F61" s="96"/>
      <c r="G61" s="90" t="s">
        <v>462</v>
      </c>
      <c r="H61" s="96"/>
      <c r="I61" s="90" t="s">
        <v>462</v>
      </c>
      <c r="J61" s="93"/>
      <c r="K61" s="90" t="s">
        <v>462</v>
      </c>
      <c r="L61" s="93"/>
      <c r="M61" s="92" t="s">
        <v>462</v>
      </c>
      <c r="N61" s="296"/>
      <c r="O61" s="297" t="s">
        <v>462</v>
      </c>
      <c r="P61" s="298"/>
      <c r="Q61" s="299" t="s">
        <v>462</v>
      </c>
    </row>
    <row r="62" spans="1:17" ht="25.5" customHeight="1">
      <c r="A62" s="84" t="s">
        <v>264</v>
      </c>
      <c r="B62" s="371" t="s">
        <v>308</v>
      </c>
      <c r="C62" s="371"/>
      <c r="D62" s="89"/>
      <c r="E62" s="90" t="s">
        <v>264</v>
      </c>
      <c r="F62" s="96"/>
      <c r="G62" s="90" t="s">
        <v>264</v>
      </c>
      <c r="H62" s="96"/>
      <c r="I62" s="90" t="s">
        <v>264</v>
      </c>
      <c r="J62" s="93"/>
      <c r="K62" s="90" t="s">
        <v>264</v>
      </c>
      <c r="L62" s="93"/>
      <c r="M62" s="90" t="s">
        <v>264</v>
      </c>
      <c r="N62" s="227"/>
      <c r="O62" s="192"/>
      <c r="P62" s="191"/>
      <c r="Q62" s="230"/>
    </row>
    <row r="63" spans="1:17" ht="25.5" customHeight="1">
      <c r="A63" s="84" t="s">
        <v>298</v>
      </c>
      <c r="B63" s="371" t="s">
        <v>309</v>
      </c>
      <c r="C63" s="371"/>
      <c r="D63" s="89"/>
      <c r="E63" s="90" t="s">
        <v>298</v>
      </c>
      <c r="F63" s="96"/>
      <c r="G63" s="90" t="s">
        <v>298</v>
      </c>
      <c r="H63" s="96"/>
      <c r="I63" s="90" t="s">
        <v>298</v>
      </c>
      <c r="J63" s="93"/>
      <c r="K63" s="90" t="s">
        <v>298</v>
      </c>
      <c r="L63" s="93"/>
      <c r="M63" s="90" t="s">
        <v>298</v>
      </c>
      <c r="N63" s="227"/>
      <c r="O63" s="192"/>
      <c r="P63" s="191"/>
      <c r="Q63" s="230"/>
    </row>
    <row r="64" spans="1:17" ht="25.5" customHeight="1">
      <c r="A64" s="84" t="s">
        <v>300</v>
      </c>
      <c r="B64" s="371" t="s">
        <v>310</v>
      </c>
      <c r="C64" s="371"/>
      <c r="D64" s="89"/>
      <c r="E64" s="90" t="s">
        <v>300</v>
      </c>
      <c r="F64" s="96"/>
      <c r="G64" s="90" t="s">
        <v>300</v>
      </c>
      <c r="H64" s="96"/>
      <c r="I64" s="90" t="s">
        <v>300</v>
      </c>
      <c r="J64" s="93"/>
      <c r="K64" s="90" t="s">
        <v>300</v>
      </c>
      <c r="L64" s="93"/>
      <c r="M64" s="90" t="s">
        <v>300</v>
      </c>
      <c r="N64" s="227"/>
      <c r="O64" s="192"/>
      <c r="P64" s="191"/>
      <c r="Q64" s="230"/>
    </row>
    <row r="65" spans="1:17" ht="25.5" customHeight="1">
      <c r="A65" s="84" t="s">
        <v>301</v>
      </c>
      <c r="B65" s="371" t="s">
        <v>310</v>
      </c>
      <c r="C65" s="371"/>
      <c r="D65" s="89"/>
      <c r="E65" s="90" t="s">
        <v>301</v>
      </c>
      <c r="F65" s="96"/>
      <c r="G65" s="90" t="s">
        <v>301</v>
      </c>
      <c r="H65" s="96"/>
      <c r="I65" s="90" t="s">
        <v>301</v>
      </c>
      <c r="J65" s="93"/>
      <c r="K65" s="90" t="s">
        <v>301</v>
      </c>
      <c r="L65" s="93"/>
      <c r="M65" s="90" t="s">
        <v>301</v>
      </c>
      <c r="N65" s="227"/>
      <c r="O65" s="192"/>
      <c r="P65" s="191"/>
      <c r="Q65" s="230"/>
    </row>
    <row r="66" spans="1:17" ht="25.5" customHeight="1">
      <c r="A66" s="84" t="s">
        <v>302</v>
      </c>
      <c r="B66" s="371" t="s">
        <v>310</v>
      </c>
      <c r="C66" s="371"/>
      <c r="D66" s="95"/>
      <c r="E66" s="90" t="s">
        <v>302</v>
      </c>
      <c r="F66" s="96"/>
      <c r="G66" s="90" t="s">
        <v>302</v>
      </c>
      <c r="H66" s="96"/>
      <c r="I66" s="90" t="s">
        <v>302</v>
      </c>
      <c r="J66" s="93"/>
      <c r="K66" s="90" t="s">
        <v>302</v>
      </c>
      <c r="L66" s="93"/>
      <c r="M66" s="90" t="s">
        <v>302</v>
      </c>
      <c r="N66" s="227"/>
      <c r="O66" s="192"/>
      <c r="P66" s="191"/>
      <c r="Q66" s="230"/>
    </row>
    <row r="67" spans="1:17" ht="25.5" customHeight="1">
      <c r="A67" s="84" t="s">
        <v>303</v>
      </c>
      <c r="B67" s="371" t="s">
        <v>311</v>
      </c>
      <c r="C67" s="371"/>
      <c r="D67" s="67"/>
      <c r="E67" s="68" t="s">
        <v>303</v>
      </c>
      <c r="F67" s="70"/>
      <c r="G67" s="68" t="s">
        <v>303</v>
      </c>
      <c r="H67" s="70"/>
      <c r="I67" s="68" t="s">
        <v>303</v>
      </c>
      <c r="J67" s="81"/>
      <c r="K67" s="68" t="s">
        <v>303</v>
      </c>
      <c r="L67" s="81"/>
      <c r="M67" s="68" t="s">
        <v>303</v>
      </c>
      <c r="N67" s="227"/>
      <c r="O67" s="192"/>
      <c r="P67" s="191"/>
      <c r="Q67" s="230"/>
    </row>
    <row r="68" spans="1:17" ht="25.5" customHeight="1" thickBot="1">
      <c r="A68" s="245" t="s">
        <v>304</v>
      </c>
      <c r="B68" s="372" t="s">
        <v>311</v>
      </c>
      <c r="C68" s="373"/>
      <c r="D68" s="246"/>
      <c r="E68" s="247" t="s">
        <v>304</v>
      </c>
      <c r="F68" s="248"/>
      <c r="G68" s="247" t="s">
        <v>304</v>
      </c>
      <c r="H68" s="248"/>
      <c r="I68" s="247" t="s">
        <v>304</v>
      </c>
      <c r="J68" s="249"/>
      <c r="K68" s="247" t="s">
        <v>304</v>
      </c>
      <c r="L68" s="249"/>
      <c r="M68" s="247" t="s">
        <v>304</v>
      </c>
      <c r="N68" s="250"/>
      <c r="O68" s="251"/>
      <c r="P68" s="252"/>
      <c r="Q68" s="238"/>
    </row>
    <row r="69" spans="1:17" ht="25.5" customHeight="1" thickBot="1">
      <c r="A69" s="97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9"/>
      <c r="O69" s="98"/>
      <c r="P69" s="98"/>
      <c r="Q69" s="98"/>
    </row>
    <row r="70" spans="1:17" ht="17.25" customHeight="1" thickBot="1">
      <c r="A70" s="367" t="s">
        <v>112</v>
      </c>
      <c r="B70" s="367"/>
      <c r="C70" s="367"/>
      <c r="D70" s="368"/>
      <c r="E70" s="368"/>
      <c r="F70" s="368"/>
      <c r="G70" s="368"/>
      <c r="H70" s="368"/>
      <c r="I70" s="368"/>
      <c r="J70" s="368"/>
      <c r="K70" s="368"/>
      <c r="L70" s="368"/>
      <c r="M70" s="368"/>
      <c r="N70" s="99"/>
      <c r="O70" s="98"/>
      <c r="P70" s="98"/>
      <c r="Q70" s="98"/>
    </row>
    <row r="71" spans="1:17" ht="17.25" customHeight="1">
      <c r="A71" s="367" t="s">
        <v>113</v>
      </c>
      <c r="B71" s="367"/>
      <c r="C71" s="367"/>
      <c r="D71" s="368"/>
      <c r="E71" s="368"/>
      <c r="F71" s="368"/>
      <c r="G71" s="368"/>
      <c r="H71" s="368"/>
      <c r="I71" s="368"/>
      <c r="J71" s="368"/>
      <c r="K71" s="368"/>
      <c r="L71" s="368"/>
      <c r="M71" s="368"/>
      <c r="N71" s="98"/>
      <c r="O71" s="98"/>
      <c r="P71" s="98"/>
      <c r="Q71" s="98"/>
    </row>
    <row r="72" spans="1:17" ht="17.25" customHeight="1">
      <c r="A72" s="367" t="s">
        <v>114</v>
      </c>
      <c r="B72" s="367"/>
      <c r="C72" s="367"/>
      <c r="D72" s="368"/>
      <c r="E72" s="368"/>
      <c r="F72" s="368"/>
      <c r="G72" s="368"/>
      <c r="H72" s="368"/>
      <c r="I72" s="368"/>
      <c r="J72" s="368"/>
      <c r="K72" s="368"/>
      <c r="L72" s="368"/>
      <c r="M72" s="368"/>
      <c r="N72" s="98"/>
      <c r="O72" s="98"/>
      <c r="P72" s="98"/>
      <c r="Q72" s="98"/>
    </row>
    <row r="73" spans="1:17" ht="17.25" customHeight="1">
      <c r="A73" s="100"/>
      <c r="B73" s="367" t="s">
        <v>115</v>
      </c>
      <c r="C73" s="367"/>
      <c r="D73" s="368"/>
      <c r="E73" s="368"/>
      <c r="F73" s="368"/>
      <c r="G73" s="368"/>
      <c r="H73" s="368"/>
      <c r="I73" s="368"/>
      <c r="J73" s="368"/>
      <c r="K73" s="368"/>
      <c r="L73" s="368"/>
      <c r="M73" s="368"/>
      <c r="N73" s="98"/>
      <c r="O73" s="98"/>
      <c r="P73" s="98"/>
      <c r="Q73" s="98"/>
    </row>
    <row r="74" spans="1:17" ht="17.25" customHeight="1">
      <c r="A74" s="100"/>
      <c r="B74" s="367" t="s">
        <v>116</v>
      </c>
      <c r="C74" s="367"/>
      <c r="D74" s="368"/>
      <c r="E74" s="368"/>
      <c r="F74" s="368"/>
      <c r="G74" s="368"/>
      <c r="H74" s="368"/>
      <c r="I74" s="368"/>
      <c r="J74" s="368"/>
      <c r="K74" s="368"/>
      <c r="L74" s="368"/>
      <c r="M74" s="368"/>
      <c r="N74" s="98"/>
      <c r="O74" s="98"/>
      <c r="P74" s="98"/>
      <c r="Q74" s="98"/>
    </row>
    <row r="75" spans="1:17" ht="15" customHeight="1">
      <c r="A75" s="100"/>
      <c r="B75" s="367" t="s">
        <v>117</v>
      </c>
      <c r="C75" s="367"/>
      <c r="D75" s="369">
        <f>Árak!L69</f>
        <v>0</v>
      </c>
      <c r="E75" s="369"/>
      <c r="F75" s="369"/>
      <c r="G75" s="369"/>
      <c r="H75" s="369"/>
      <c r="I75" s="369"/>
      <c r="J75" s="369"/>
      <c r="K75" s="369"/>
      <c r="L75" s="369"/>
      <c r="M75" s="369"/>
      <c r="N75" s="98"/>
      <c r="O75" s="98"/>
      <c r="P75" s="98"/>
      <c r="Q75" s="98"/>
    </row>
    <row r="76" spans="1:17" ht="27" customHeight="1">
      <c r="A76" s="365"/>
      <c r="B76" s="365"/>
      <c r="C76" s="365"/>
      <c r="D76" s="101"/>
      <c r="E76" s="102"/>
      <c r="F76" s="102"/>
      <c r="G76" s="102"/>
      <c r="H76" s="102"/>
      <c r="I76" s="102"/>
      <c r="J76" s="102"/>
      <c r="K76" s="102"/>
      <c r="L76" s="102"/>
      <c r="M76" s="102"/>
      <c r="N76" s="98"/>
      <c r="O76" s="98"/>
      <c r="P76" s="98"/>
      <c r="Q76" s="98"/>
    </row>
    <row r="77" spans="1:17" ht="24.75" customHeight="1">
      <c r="A77" s="366"/>
      <c r="B77" s="366"/>
      <c r="C77" s="366"/>
      <c r="D77" s="103"/>
      <c r="E77" s="103"/>
      <c r="F77" s="103"/>
      <c r="G77" s="103"/>
      <c r="H77" s="103"/>
      <c r="I77" s="103"/>
      <c r="J77" s="103"/>
      <c r="K77" s="103"/>
      <c r="L77" s="104"/>
      <c r="M77" s="105"/>
      <c r="N77" s="98"/>
      <c r="O77" s="98"/>
      <c r="P77" s="98"/>
      <c r="Q77" s="98"/>
    </row>
    <row r="78" spans="1:18" ht="16.5" customHeight="1">
      <c r="A78" s="364"/>
      <c r="B78" s="364"/>
      <c r="C78" s="364"/>
      <c r="D78" s="106"/>
      <c r="E78" s="106"/>
      <c r="F78" s="106"/>
      <c r="G78" s="106"/>
      <c r="H78" s="106"/>
      <c r="I78" s="106"/>
      <c r="J78" s="106"/>
      <c r="K78" s="106"/>
      <c r="L78" s="104"/>
      <c r="M78" s="105"/>
      <c r="N78" s="98"/>
      <c r="O78" s="98"/>
      <c r="P78" s="98"/>
      <c r="Q78" s="98"/>
      <c r="R78" s="98"/>
    </row>
    <row r="79" spans="1:18" ht="16.5" customHeight="1">
      <c r="A79" s="364"/>
      <c r="B79" s="364"/>
      <c r="C79" s="364"/>
      <c r="D79" s="106"/>
      <c r="E79" s="106"/>
      <c r="F79" s="106"/>
      <c r="G79" s="106"/>
      <c r="H79" s="106"/>
      <c r="I79" s="106"/>
      <c r="J79" s="106"/>
      <c r="K79" s="106"/>
      <c r="L79" s="104"/>
      <c r="M79" s="105"/>
      <c r="N79" s="99"/>
      <c r="O79" s="107"/>
      <c r="P79" s="98"/>
      <c r="Q79" s="98"/>
      <c r="R79" s="98"/>
    </row>
    <row r="80" spans="1:18" ht="16.5" customHeight="1">
      <c r="A80" s="364"/>
      <c r="B80" s="364"/>
      <c r="C80" s="364"/>
      <c r="D80" s="106"/>
      <c r="E80" s="106"/>
      <c r="F80" s="106"/>
      <c r="G80" s="106"/>
      <c r="H80" s="106"/>
      <c r="I80" s="106"/>
      <c r="J80" s="106"/>
      <c r="K80" s="106"/>
      <c r="L80" s="104"/>
      <c r="M80" s="105"/>
      <c r="N80" s="99"/>
      <c r="O80" s="107"/>
      <c r="P80" s="98"/>
      <c r="Q80" s="98"/>
      <c r="R80" s="98"/>
    </row>
    <row r="81" spans="1:18" ht="16.5" customHeight="1">
      <c r="A81" s="364"/>
      <c r="B81" s="364"/>
      <c r="C81" s="364"/>
      <c r="D81" s="106"/>
      <c r="E81" s="108"/>
      <c r="F81" s="108"/>
      <c r="G81" s="108"/>
      <c r="H81" s="108"/>
      <c r="I81" s="108"/>
      <c r="J81" s="108"/>
      <c r="K81" s="108"/>
      <c r="L81" s="109"/>
      <c r="M81" s="105"/>
      <c r="N81" s="99"/>
      <c r="O81" s="107"/>
      <c r="P81" s="98"/>
      <c r="Q81" s="98"/>
      <c r="R81" s="98"/>
    </row>
    <row r="82" spans="1:18" s="111" customFormat="1" ht="12.75">
      <c r="A82" s="110"/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99"/>
      <c r="O82" s="107"/>
      <c r="P82" s="98"/>
      <c r="Q82" s="98"/>
      <c r="R82" s="98"/>
    </row>
    <row r="83" spans="1:18" ht="6.75" customHeight="1">
      <c r="A83" s="110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99"/>
      <c r="O83" s="107"/>
      <c r="P83" s="98"/>
      <c r="Q83" s="98"/>
      <c r="R83" s="98"/>
    </row>
    <row r="84" spans="1:18" ht="16.5" customHeight="1">
      <c r="A84" s="112"/>
      <c r="B84" s="362"/>
      <c r="C84" s="362"/>
      <c r="D84" s="113"/>
      <c r="E84" s="363"/>
      <c r="F84" s="363"/>
      <c r="G84" s="363"/>
      <c r="H84" s="363"/>
      <c r="I84" s="363"/>
      <c r="J84" s="363"/>
      <c r="K84" s="363"/>
      <c r="L84" s="109"/>
      <c r="M84" s="105"/>
      <c r="N84" s="99"/>
      <c r="O84" s="107"/>
      <c r="P84" s="98"/>
      <c r="Q84" s="98"/>
      <c r="R84" s="98"/>
    </row>
    <row r="85" spans="1:18" s="114" customFormat="1" ht="15.75" customHeight="1">
      <c r="A85" s="99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99"/>
      <c r="O85" s="107"/>
      <c r="P85" s="98"/>
      <c r="Q85" s="98"/>
      <c r="R85" s="98"/>
    </row>
    <row r="86" spans="1:18" s="114" customFormat="1" ht="15">
      <c r="A86" s="99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99"/>
      <c r="O86" s="107"/>
      <c r="P86" s="98"/>
      <c r="Q86" s="98"/>
      <c r="R86" s="98"/>
    </row>
    <row r="87" spans="1:18" s="114" customFormat="1" ht="15.75" customHeight="1">
      <c r="A87" s="99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99"/>
      <c r="O87" s="107"/>
      <c r="P87" s="98"/>
      <c r="Q87" s="98"/>
      <c r="R87" s="98"/>
    </row>
    <row r="88" spans="1:18" s="114" customFormat="1" ht="12.75" customHeight="1">
      <c r="A88" s="99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99"/>
      <c r="O88" s="107"/>
      <c r="P88" s="98"/>
      <c r="Q88" s="115"/>
      <c r="R88" s="115"/>
    </row>
    <row r="89" spans="1:58" s="114" customFormat="1" ht="11.25" customHeight="1">
      <c r="A89" s="99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99"/>
      <c r="O89" s="107"/>
      <c r="P89" s="97"/>
      <c r="Q89" s="115"/>
      <c r="R89" s="115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</row>
    <row r="90" spans="1:58" s="114" customFormat="1" ht="12.75" customHeight="1">
      <c r="A90" s="99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99"/>
      <c r="O90" s="107"/>
      <c r="P90" s="98"/>
      <c r="Q90" s="115"/>
      <c r="R90" s="115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</row>
    <row r="91" spans="1:58" s="114" customFormat="1" ht="12.75" customHeight="1">
      <c r="A91" s="117"/>
      <c r="B91" s="118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</row>
    <row r="92" spans="1:58" s="114" customFormat="1" ht="12.75" customHeight="1">
      <c r="A92" s="119"/>
      <c r="N92" s="119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</row>
    <row r="93" spans="1:58" s="114" customFormat="1" ht="12.75" customHeight="1">
      <c r="A93" s="119"/>
      <c r="N93" s="119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</row>
    <row r="94" spans="1:58" s="114" customFormat="1" ht="12.75" customHeight="1">
      <c r="A94" s="117"/>
      <c r="B94" s="120"/>
      <c r="C94" s="120"/>
      <c r="D94" s="120"/>
      <c r="E94" s="120"/>
      <c r="F94" s="120"/>
      <c r="G94" s="120"/>
      <c r="H94" s="120"/>
      <c r="I94" s="120"/>
      <c r="J94" s="120"/>
      <c r="K94" s="120"/>
      <c r="L94" s="120"/>
      <c r="M94" s="120"/>
      <c r="N94" s="117"/>
      <c r="O94" s="120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</row>
    <row r="95" spans="1:58" s="114" customFormat="1" ht="12.75" customHeight="1">
      <c r="A95" s="117"/>
      <c r="B95" s="120"/>
      <c r="C95" s="120"/>
      <c r="D95" s="120"/>
      <c r="E95" s="120"/>
      <c r="F95" s="120"/>
      <c r="G95" s="120"/>
      <c r="H95" s="120"/>
      <c r="I95" s="120"/>
      <c r="J95" s="120"/>
      <c r="K95" s="120"/>
      <c r="L95" s="120"/>
      <c r="M95" s="120"/>
      <c r="N95" s="117"/>
      <c r="O95" s="120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</row>
    <row r="96" spans="1:58" s="114" customFormat="1" ht="12.75" customHeight="1">
      <c r="A96" s="121"/>
      <c r="B96" s="118"/>
      <c r="C96" s="120"/>
      <c r="D96" s="120"/>
      <c r="E96" s="116"/>
      <c r="F96" s="120"/>
      <c r="G96" s="116"/>
      <c r="H96" s="120"/>
      <c r="I96" s="116"/>
      <c r="J96" s="120"/>
      <c r="K96" s="116"/>
      <c r="L96" s="120"/>
      <c r="M96" s="116"/>
      <c r="N96" s="116"/>
      <c r="O96" s="120"/>
      <c r="P96" s="116"/>
      <c r="Q96" s="120"/>
      <c r="R96" s="120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</row>
    <row r="97" spans="1:58" s="114" customFormat="1" ht="12.75" customHeight="1">
      <c r="A97" s="121"/>
      <c r="B97" s="118"/>
      <c r="C97" s="120"/>
      <c r="D97" s="120"/>
      <c r="E97" s="116"/>
      <c r="F97" s="120"/>
      <c r="G97" s="116"/>
      <c r="H97" s="120"/>
      <c r="I97" s="116"/>
      <c r="J97" s="120"/>
      <c r="K97" s="116"/>
      <c r="L97" s="120"/>
      <c r="M97" s="116"/>
      <c r="N97" s="117"/>
      <c r="O97" s="120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</row>
    <row r="98" spans="1:58" s="114" customFormat="1" ht="12.75" customHeight="1">
      <c r="A98" s="117"/>
      <c r="B98" s="118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7"/>
      <c r="O98" s="120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</row>
    <row r="99" spans="1:58" s="114" customFormat="1" ht="12.75" customHeight="1">
      <c r="A99" s="117"/>
      <c r="B99" s="118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7"/>
      <c r="O99" s="120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</row>
    <row r="100" spans="1:58" s="114" customFormat="1" ht="12.75" customHeight="1">
      <c r="A100" s="117"/>
      <c r="B100" s="118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7"/>
      <c r="O100" s="120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</row>
    <row r="101" spans="1:58" s="114" customFormat="1" ht="12.75" customHeight="1">
      <c r="A101" s="117"/>
      <c r="B101" s="118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7"/>
      <c r="O101" s="120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</row>
    <row r="102" spans="1:58" s="114" customFormat="1" ht="12.75" customHeight="1">
      <c r="A102" s="117"/>
      <c r="B102" s="118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7"/>
      <c r="O102" s="120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</row>
    <row r="103" spans="1:58" s="114" customFormat="1" ht="12.75" customHeight="1">
      <c r="A103" s="117"/>
      <c r="B103" s="118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7"/>
      <c r="O103" s="120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</row>
    <row r="104" spans="1:58" s="114" customFormat="1" ht="12.75" customHeight="1">
      <c r="A104" s="117"/>
      <c r="B104" s="118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7"/>
      <c r="O104" s="120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</row>
    <row r="105" spans="1:58" s="114" customFormat="1" ht="12.75" customHeight="1">
      <c r="A105" s="117"/>
      <c r="B105" s="118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7"/>
      <c r="O105" s="120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</row>
    <row r="106" spans="1:58" s="114" customFormat="1" ht="12.75" customHeight="1">
      <c r="A106" s="117"/>
      <c r="B106" s="118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7"/>
      <c r="O106" s="120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</row>
    <row r="107" spans="1:58" s="114" customFormat="1" ht="12.75" customHeight="1">
      <c r="A107" s="117"/>
      <c r="B107" s="118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7"/>
      <c r="O107" s="120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</row>
    <row r="108" spans="1:58" s="114" customFormat="1" ht="12.75" customHeight="1">
      <c r="A108" s="117"/>
      <c r="B108" s="118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7"/>
      <c r="O108" s="120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</row>
    <row r="109" spans="1:58" s="114" customFormat="1" ht="12.75" customHeight="1">
      <c r="A109" s="117"/>
      <c r="B109" s="118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7"/>
      <c r="O109" s="120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</row>
    <row r="110" spans="1:58" s="114" customFormat="1" ht="12.75" customHeight="1">
      <c r="A110" s="117"/>
      <c r="B110" s="118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7"/>
      <c r="O110" s="120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</row>
    <row r="111" spans="1:58" s="114" customFormat="1" ht="12.75" customHeight="1">
      <c r="A111" s="117"/>
      <c r="B111" s="118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7"/>
      <c r="O111" s="120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</row>
    <row r="112" spans="1:58" s="114" customFormat="1" ht="12.75" customHeight="1" hidden="1">
      <c r="A112" s="117"/>
      <c r="B112" s="118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7"/>
      <c r="O112" s="120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</row>
    <row r="113" spans="1:58" s="114" customFormat="1" ht="12.75" customHeight="1" hidden="1">
      <c r="A113" s="117"/>
      <c r="B113" s="118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7"/>
      <c r="O113" s="120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</row>
    <row r="114" spans="1:58" s="114" customFormat="1" ht="12.75" customHeight="1" hidden="1">
      <c r="A114" s="117"/>
      <c r="B114" s="118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7"/>
      <c r="O114" s="120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</row>
    <row r="115" spans="1:58" s="114" customFormat="1" ht="12.75" customHeight="1" hidden="1">
      <c r="A115" s="117"/>
      <c r="B115" s="118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7"/>
      <c r="O115" s="120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</row>
    <row r="116" spans="1:58" s="114" customFormat="1" ht="12.75" customHeight="1" hidden="1">
      <c r="A116" s="117"/>
      <c r="B116" s="118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7"/>
      <c r="O116" s="120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</row>
    <row r="117" spans="1:58" s="114" customFormat="1" ht="12.75" customHeight="1" hidden="1">
      <c r="A117" s="117"/>
      <c r="B117" s="122" t="s">
        <v>0</v>
      </c>
      <c r="C117" s="123">
        <f>D3*Árak!C2</f>
        <v>0</v>
      </c>
      <c r="D117" s="123">
        <f>F3*Árak!D2</f>
        <v>0</v>
      </c>
      <c r="E117" s="123">
        <f>H3*Árak!E2</f>
        <v>0</v>
      </c>
      <c r="F117" s="123">
        <f>J3*Árak!F2</f>
        <v>0</v>
      </c>
      <c r="G117" s="123">
        <f>L3*Árak!G2</f>
        <v>0</v>
      </c>
      <c r="H117" s="123">
        <f>C30*Árak!B29</f>
        <v>0</v>
      </c>
      <c r="I117" s="123">
        <f>N58*Árak!H59</f>
        <v>0</v>
      </c>
      <c r="J117" s="123">
        <f>C52*Árak!B53</f>
        <v>0</v>
      </c>
      <c r="K117" s="123"/>
      <c r="L117" s="123"/>
      <c r="M117" s="123"/>
      <c r="N117" s="124"/>
      <c r="O117" s="125"/>
      <c r="P117" s="125"/>
      <c r="Q117" s="125"/>
      <c r="R117" s="125"/>
      <c r="S117" s="125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</row>
    <row r="118" spans="1:58" s="114" customFormat="1" ht="12.75" customHeight="1" hidden="1">
      <c r="A118" s="117"/>
      <c r="B118" s="122" t="s">
        <v>3</v>
      </c>
      <c r="C118" s="123">
        <f>D4*Árak!C3</f>
        <v>0</v>
      </c>
      <c r="D118" s="123">
        <f>F4*Árak!D3</f>
        <v>0</v>
      </c>
      <c r="E118" s="123">
        <f>H4*Árak!E3</f>
        <v>0</v>
      </c>
      <c r="F118" s="123">
        <f>J4*Árak!F3</f>
        <v>0</v>
      </c>
      <c r="G118" s="123">
        <f>L4*Árak!G3</f>
        <v>0</v>
      </c>
      <c r="H118" s="123">
        <f>C31*Árak!B30</f>
        <v>0</v>
      </c>
      <c r="I118" s="123">
        <f>P58*Árak!I59</f>
        <v>0</v>
      </c>
      <c r="J118" s="123">
        <f>C53*Árak!B54</f>
        <v>0</v>
      </c>
      <c r="K118" s="123"/>
      <c r="L118" s="123"/>
      <c r="M118" s="123"/>
      <c r="N118" s="124"/>
      <c r="O118" s="125"/>
      <c r="P118" s="125"/>
      <c r="Q118" s="125"/>
      <c r="R118" s="125"/>
      <c r="S118" s="125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</row>
    <row r="119" spans="1:58" s="114" customFormat="1" ht="12.75" customHeight="1" hidden="1">
      <c r="A119" s="117"/>
      <c r="B119" s="122" t="s">
        <v>4</v>
      </c>
      <c r="C119" s="123">
        <f>D5*Árak!C4</f>
        <v>0</v>
      </c>
      <c r="D119" s="123">
        <f>F5*Árak!D4</f>
        <v>0</v>
      </c>
      <c r="E119" s="123">
        <f>H5*Árak!E4</f>
        <v>0</v>
      </c>
      <c r="F119" s="123">
        <f>J5*Árak!F4</f>
        <v>0</v>
      </c>
      <c r="G119" s="123">
        <f>L5*Árak!G4</f>
        <v>0</v>
      </c>
      <c r="H119" s="123">
        <f>C32*Árak!B31</f>
        <v>0</v>
      </c>
      <c r="I119" s="123"/>
      <c r="J119" s="123">
        <f>C54*Árak!B55</f>
        <v>0</v>
      </c>
      <c r="K119" s="123"/>
      <c r="L119" s="123"/>
      <c r="M119" s="123"/>
      <c r="N119" s="124"/>
      <c r="O119" s="125"/>
      <c r="P119" s="125"/>
      <c r="Q119" s="125"/>
      <c r="R119" s="125"/>
      <c r="S119" s="125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</row>
    <row r="120" spans="1:58" s="114" customFormat="1" ht="12.75" customHeight="1" hidden="1">
      <c r="A120" s="117"/>
      <c r="B120" s="122" t="s">
        <v>6</v>
      </c>
      <c r="C120" s="123">
        <f>D6*Árak!C5</f>
        <v>0</v>
      </c>
      <c r="D120" s="123">
        <f>F6*Árak!D5</f>
        <v>0</v>
      </c>
      <c r="E120" s="123">
        <f>H6*Árak!E5</f>
        <v>0</v>
      </c>
      <c r="F120" s="123">
        <f>J6*Árak!F5</f>
        <v>0</v>
      </c>
      <c r="G120" s="123">
        <f>L6*Árak!G5</f>
        <v>0</v>
      </c>
      <c r="H120" s="123">
        <f>C33*Árak!B32</f>
        <v>0</v>
      </c>
      <c r="I120" s="123"/>
      <c r="J120" s="123">
        <f>C55*Árak!B56</f>
        <v>0</v>
      </c>
      <c r="K120" s="123"/>
      <c r="L120" s="123"/>
      <c r="M120" s="123"/>
      <c r="N120" s="124"/>
      <c r="O120" s="125"/>
      <c r="P120" s="125"/>
      <c r="Q120" s="125"/>
      <c r="R120" s="125"/>
      <c r="S120" s="125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</row>
    <row r="121" spans="1:58" s="114" customFormat="1" ht="12.75" customHeight="1" hidden="1">
      <c r="A121" s="117"/>
      <c r="B121" s="122" t="s">
        <v>7</v>
      </c>
      <c r="C121" s="123">
        <f>D7*Árak!C6</f>
        <v>0</v>
      </c>
      <c r="D121" s="123">
        <f>F7*Árak!D6</f>
        <v>0</v>
      </c>
      <c r="E121" s="123">
        <f>H7*Árak!E6</f>
        <v>0</v>
      </c>
      <c r="F121" s="123">
        <f>J7*Árak!F6</f>
        <v>0</v>
      </c>
      <c r="G121" s="123">
        <f>L7*Árak!G6</f>
        <v>0</v>
      </c>
      <c r="H121" s="123">
        <f>C34*Árak!B33</f>
        <v>0</v>
      </c>
      <c r="I121" s="123"/>
      <c r="J121" s="123">
        <f>C56*Árak!B57</f>
        <v>0</v>
      </c>
      <c r="K121" s="123"/>
      <c r="L121" s="123"/>
      <c r="M121" s="123"/>
      <c r="N121" s="124"/>
      <c r="O121" s="125"/>
      <c r="P121" s="125"/>
      <c r="Q121" s="125"/>
      <c r="R121" s="125"/>
      <c r="S121" s="125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</row>
    <row r="122" spans="1:58" s="114" customFormat="1" ht="12.75" customHeight="1" hidden="1">
      <c r="A122" s="117"/>
      <c r="B122" s="122" t="s">
        <v>8</v>
      </c>
      <c r="C122" s="123">
        <f>D8*Árak!C7</f>
        <v>0</v>
      </c>
      <c r="D122" s="123">
        <f>F8*Árak!D7</f>
        <v>0</v>
      </c>
      <c r="E122" s="123">
        <f>H8*Árak!E7</f>
        <v>0</v>
      </c>
      <c r="F122" s="123">
        <f>J8*Árak!F7</f>
        <v>0</v>
      </c>
      <c r="G122" s="123">
        <f>L8*Árak!G7</f>
        <v>0</v>
      </c>
      <c r="H122" s="123">
        <f>C35*Árak!B34</f>
        <v>0</v>
      </c>
      <c r="I122" s="123"/>
      <c r="J122" s="123">
        <f>C57*Árak!B58</f>
        <v>0</v>
      </c>
      <c r="K122" s="123"/>
      <c r="L122" s="123"/>
      <c r="M122" s="123"/>
      <c r="N122" s="124"/>
      <c r="O122" s="125"/>
      <c r="P122" s="125"/>
      <c r="Q122" s="125"/>
      <c r="R122" s="125"/>
      <c r="S122" s="125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</row>
    <row r="123" spans="1:58" s="114" customFormat="1" ht="12.75" customHeight="1" hidden="1">
      <c r="A123" s="117"/>
      <c r="B123" s="122" t="s">
        <v>10</v>
      </c>
      <c r="C123" s="123">
        <f>D9*Árak!C8</f>
        <v>0</v>
      </c>
      <c r="D123" s="123">
        <f>F9*Árak!D8</f>
        <v>0</v>
      </c>
      <c r="E123" s="123">
        <f>H9*Árak!E8</f>
        <v>0</v>
      </c>
      <c r="F123" s="123">
        <f>J9*Árak!F8</f>
        <v>0</v>
      </c>
      <c r="G123" s="123">
        <f>L9*Árak!G8</f>
        <v>0</v>
      </c>
      <c r="H123" s="123">
        <f>C36*Árak!B35</f>
        <v>0</v>
      </c>
      <c r="I123" s="123"/>
      <c r="J123" s="123">
        <f>C58*Árak!B59</f>
        <v>0</v>
      </c>
      <c r="K123" s="123"/>
      <c r="L123" s="123"/>
      <c r="M123" s="123"/>
      <c r="N123" s="124"/>
      <c r="O123" s="125"/>
      <c r="P123" s="125"/>
      <c r="Q123" s="125"/>
      <c r="R123" s="125"/>
      <c r="S123" s="125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</row>
    <row r="124" spans="1:58" s="114" customFormat="1" ht="12.75" customHeight="1" hidden="1">
      <c r="A124" s="117"/>
      <c r="B124" s="122" t="s">
        <v>12</v>
      </c>
      <c r="C124" s="123">
        <f>D10*Árak!C9</f>
        <v>0</v>
      </c>
      <c r="D124" s="123">
        <f>F10*Árak!D9</f>
        <v>0</v>
      </c>
      <c r="E124" s="123">
        <f>H10*Árak!E9</f>
        <v>0</v>
      </c>
      <c r="F124" s="123">
        <f>J10*Árak!F9</f>
        <v>0</v>
      </c>
      <c r="G124" s="123">
        <f>L10*Árak!G9</f>
        <v>0</v>
      </c>
      <c r="H124" s="123">
        <f>C37*Árak!B36</f>
        <v>0</v>
      </c>
      <c r="I124" s="123"/>
      <c r="J124" s="123" t="e">
        <f>C60*Árak!#REF!</f>
        <v>#REF!</v>
      </c>
      <c r="K124" s="123"/>
      <c r="L124" s="123"/>
      <c r="M124" s="123"/>
      <c r="N124" s="124"/>
      <c r="O124" s="125"/>
      <c r="P124" s="125"/>
      <c r="Q124" s="125"/>
      <c r="R124" s="125"/>
      <c r="S124" s="125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</row>
    <row r="125" spans="1:58" s="114" customFormat="1" ht="12.75" customHeight="1" hidden="1">
      <c r="A125" s="117"/>
      <c r="B125" s="122" t="s">
        <v>96</v>
      </c>
      <c r="C125" s="123">
        <f>D11*Árak!C10</f>
        <v>0</v>
      </c>
      <c r="D125" s="123">
        <f>F11*Árak!D10</f>
        <v>0</v>
      </c>
      <c r="E125" s="123">
        <f>H11*Árak!E10</f>
        <v>0</v>
      </c>
      <c r="F125" s="123">
        <f>J11*Árak!F10</f>
        <v>0</v>
      </c>
      <c r="G125" s="123">
        <f>L11*Árak!G10</f>
        <v>0</v>
      </c>
      <c r="H125" s="123">
        <f>C38*Árak!B37</f>
        <v>0</v>
      </c>
      <c r="I125" s="123"/>
      <c r="J125" s="123" t="e">
        <f>C70*Árak!#REF!</f>
        <v>#REF!</v>
      </c>
      <c r="K125" s="123"/>
      <c r="L125" s="123"/>
      <c r="M125" s="123"/>
      <c r="N125" s="124"/>
      <c r="O125" s="125"/>
      <c r="P125" s="125"/>
      <c r="Q125" s="125"/>
      <c r="R125" s="125"/>
      <c r="S125" s="125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</row>
    <row r="126" spans="1:58" s="114" customFormat="1" ht="12.75" customHeight="1" hidden="1">
      <c r="A126" s="117"/>
      <c r="B126" s="122" t="s">
        <v>97</v>
      </c>
      <c r="C126" s="123">
        <f>D12*Árak!C11</f>
        <v>0</v>
      </c>
      <c r="D126" s="123">
        <f>F12*Árak!D11</f>
        <v>0</v>
      </c>
      <c r="E126" s="123">
        <f>H12*Árak!E11</f>
        <v>0</v>
      </c>
      <c r="F126" s="123">
        <f>J12*Árak!F11</f>
        <v>0</v>
      </c>
      <c r="G126" s="123">
        <f>L12*Árak!G11</f>
        <v>0</v>
      </c>
      <c r="H126" s="123">
        <f>C39*Árak!B38</f>
        <v>0</v>
      </c>
      <c r="I126" s="123"/>
      <c r="J126" s="123" t="e">
        <f>C71*Árak!#REF!</f>
        <v>#REF!</v>
      </c>
      <c r="K126" s="123"/>
      <c r="L126" s="123"/>
      <c r="M126" s="123"/>
      <c r="N126" s="124"/>
      <c r="O126" s="125"/>
      <c r="P126" s="125"/>
      <c r="Q126" s="125"/>
      <c r="R126" s="125"/>
      <c r="S126" s="125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</row>
    <row r="127" spans="1:58" s="114" customFormat="1" ht="12.75" customHeight="1" hidden="1">
      <c r="A127" s="117"/>
      <c r="B127" s="122" t="s">
        <v>98</v>
      </c>
      <c r="C127" s="123">
        <f>D13*Árak!C12</f>
        <v>0</v>
      </c>
      <c r="D127" s="123">
        <f>F13*Árak!D12</f>
        <v>0</v>
      </c>
      <c r="E127" s="123">
        <f>H13*Árak!E12</f>
        <v>0</v>
      </c>
      <c r="F127" s="123">
        <f>J13*Árak!F12</f>
        <v>0</v>
      </c>
      <c r="G127" s="123">
        <f>L13*Árak!G12</f>
        <v>0</v>
      </c>
      <c r="H127" s="123">
        <f>C40*Árak!B41</f>
        <v>0</v>
      </c>
      <c r="I127" s="123"/>
      <c r="J127" s="123" t="e">
        <f>C72*Árak!#REF!</f>
        <v>#REF!</v>
      </c>
      <c r="K127" s="123"/>
      <c r="L127" s="123"/>
      <c r="M127" s="123"/>
      <c r="N127" s="124"/>
      <c r="O127" s="125"/>
      <c r="P127" s="125"/>
      <c r="Q127" s="125"/>
      <c r="R127" s="125"/>
      <c r="S127" s="125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</row>
    <row r="128" spans="1:58" s="114" customFormat="1" ht="12.75" customHeight="1" hidden="1">
      <c r="A128" s="117"/>
      <c r="B128" s="122" t="s">
        <v>99</v>
      </c>
      <c r="C128" s="123">
        <f>D14*Árak!C13</f>
        <v>0</v>
      </c>
      <c r="D128" s="123">
        <f>F14*Árak!D13</f>
        <v>0</v>
      </c>
      <c r="E128" s="123">
        <f>H14*Árak!E13</f>
        <v>0</v>
      </c>
      <c r="F128" s="123">
        <f>J14*Árak!F13</f>
        <v>0</v>
      </c>
      <c r="G128" s="123">
        <f>L14*Árak!G13</f>
        <v>0</v>
      </c>
      <c r="H128" s="123">
        <f>C41*Árak!B42</f>
        <v>0</v>
      </c>
      <c r="I128" s="123"/>
      <c r="J128" s="123" t="e">
        <f>C73*Árak!#REF!</f>
        <v>#REF!</v>
      </c>
      <c r="K128" s="123"/>
      <c r="L128" s="123"/>
      <c r="M128" s="123"/>
      <c r="N128" s="124"/>
      <c r="O128" s="125"/>
      <c r="P128" s="125"/>
      <c r="Q128" s="125"/>
      <c r="R128" s="125"/>
      <c r="S128" s="125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</row>
    <row r="129" spans="1:58" s="114" customFormat="1" ht="12.75" customHeight="1" hidden="1">
      <c r="A129" s="117"/>
      <c r="B129" s="122" t="s">
        <v>21</v>
      </c>
      <c r="C129" s="123">
        <f>D15*Árak!C14</f>
        <v>0</v>
      </c>
      <c r="D129" s="123">
        <f>F15*Árak!D14</f>
        <v>0</v>
      </c>
      <c r="E129" s="123">
        <f>H15*Árak!E14</f>
        <v>0</v>
      </c>
      <c r="F129" s="123">
        <f>J15*Árak!F14</f>
        <v>0</v>
      </c>
      <c r="G129" s="123">
        <f>L15*Árak!G14</f>
        <v>0</v>
      </c>
      <c r="H129" s="123">
        <f>C42*Árak!B43</f>
        <v>0</v>
      </c>
      <c r="I129" s="123"/>
      <c r="J129" s="123" t="e">
        <f>C74*Árak!#REF!</f>
        <v>#REF!</v>
      </c>
      <c r="K129" s="123"/>
      <c r="L129" s="123"/>
      <c r="M129" s="123"/>
      <c r="N129" s="124"/>
      <c r="O129" s="125"/>
      <c r="P129" s="125"/>
      <c r="Q129" s="125"/>
      <c r="R129" s="125"/>
      <c r="S129" s="125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</row>
    <row r="130" spans="1:58" s="114" customFormat="1" ht="12.75" customHeight="1" hidden="1">
      <c r="A130" s="117"/>
      <c r="B130" s="122" t="s">
        <v>23</v>
      </c>
      <c r="C130" s="123">
        <f>D16*Árak!C15</f>
        <v>0</v>
      </c>
      <c r="D130" s="123">
        <f>F16*Árak!D15</f>
        <v>0</v>
      </c>
      <c r="E130" s="123">
        <f>H16*Árak!E15</f>
        <v>0</v>
      </c>
      <c r="F130" s="123">
        <f>J16*Árak!F15</f>
        <v>0</v>
      </c>
      <c r="G130" s="123">
        <f>L16*Árak!G15</f>
        <v>0</v>
      </c>
      <c r="H130" s="123">
        <f>C43*Árak!B44</f>
        <v>0</v>
      </c>
      <c r="I130" s="123"/>
      <c r="J130" s="123" t="e">
        <f>C75*Árak!#REF!</f>
        <v>#REF!</v>
      </c>
      <c r="K130" s="123"/>
      <c r="L130" s="123"/>
      <c r="M130" s="123"/>
      <c r="N130" s="124"/>
      <c r="O130" s="125"/>
      <c r="P130" s="125"/>
      <c r="Q130" s="125"/>
      <c r="R130" s="125"/>
      <c r="S130" s="125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</row>
    <row r="131" spans="1:58" s="114" customFormat="1" ht="12.75" customHeight="1" hidden="1">
      <c r="A131" s="117"/>
      <c r="B131" s="122" t="s">
        <v>25</v>
      </c>
      <c r="C131" s="123">
        <f>D17*Árak!C16</f>
        <v>0</v>
      </c>
      <c r="D131" s="123">
        <f>F17*Árak!D16</f>
        <v>0</v>
      </c>
      <c r="E131" s="123">
        <f>H17*Árak!E16</f>
        <v>0</v>
      </c>
      <c r="F131" s="123">
        <f>J17*Árak!F16</f>
        <v>0</v>
      </c>
      <c r="G131" s="123">
        <f>L17*Árak!G16</f>
        <v>0</v>
      </c>
      <c r="H131" s="123">
        <f>C46*Árak!B47</f>
        <v>0</v>
      </c>
      <c r="I131" s="123"/>
      <c r="J131" s="123">
        <f>C76*Árak!B68</f>
        <v>0</v>
      </c>
      <c r="K131" s="123"/>
      <c r="L131" s="123"/>
      <c r="M131" s="123"/>
      <c r="N131" s="124"/>
      <c r="O131" s="125"/>
      <c r="P131" s="125"/>
      <c r="Q131" s="125"/>
      <c r="R131" s="125"/>
      <c r="S131" s="125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</row>
    <row r="132" spans="1:58" s="114" customFormat="1" ht="12.75" customHeight="1" hidden="1">
      <c r="A132" s="117"/>
      <c r="B132" s="122" t="s">
        <v>27</v>
      </c>
      <c r="C132" s="123">
        <f>D18*Árak!C17</f>
        <v>0</v>
      </c>
      <c r="D132" s="123">
        <f>F18*Árak!D17</f>
        <v>0</v>
      </c>
      <c r="E132" s="123">
        <f>H18*Árak!E17</f>
        <v>0</v>
      </c>
      <c r="F132" s="123">
        <f>J18*Árak!F17</f>
        <v>0</v>
      </c>
      <c r="G132" s="123">
        <f>L18*Árak!G17</f>
        <v>0</v>
      </c>
      <c r="H132" s="123">
        <f>C48*Árak!B48</f>
        <v>0</v>
      </c>
      <c r="I132" s="123"/>
      <c r="J132" s="123">
        <f>C77*Árak!B69</f>
        <v>0</v>
      </c>
      <c r="K132" s="123"/>
      <c r="L132" s="123"/>
      <c r="M132" s="123"/>
      <c r="N132" s="124"/>
      <c r="O132" s="125"/>
      <c r="P132" s="125"/>
      <c r="Q132" s="125"/>
      <c r="R132" s="125"/>
      <c r="S132" s="125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</row>
    <row r="133" spans="1:58" s="114" customFormat="1" ht="12.75" customHeight="1" hidden="1">
      <c r="A133" s="117"/>
      <c r="B133" s="122" t="s">
        <v>29</v>
      </c>
      <c r="C133" s="123">
        <f>D19*Árak!C18</f>
        <v>0</v>
      </c>
      <c r="D133" s="123">
        <f>F19*Árak!D18</f>
        <v>0</v>
      </c>
      <c r="E133" s="123">
        <f>H19*Árak!E18</f>
        <v>0</v>
      </c>
      <c r="F133" s="123">
        <f>J19*Árak!F18</f>
        <v>0</v>
      </c>
      <c r="G133" s="123">
        <f>L19*Árak!G18</f>
        <v>0</v>
      </c>
      <c r="H133" s="123">
        <f>C49*Árak!B49</f>
        <v>0</v>
      </c>
      <c r="I133" s="123"/>
      <c r="J133" s="123">
        <f>C78*Árak!B70</f>
        <v>0</v>
      </c>
      <c r="K133" s="123"/>
      <c r="L133" s="123"/>
      <c r="M133" s="123"/>
      <c r="N133" s="124"/>
      <c r="O133" s="125"/>
      <c r="P133" s="125"/>
      <c r="Q133" s="125"/>
      <c r="R133" s="125"/>
      <c r="S133" s="125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</row>
    <row r="134" spans="1:58" s="114" customFormat="1" ht="12.75" customHeight="1" hidden="1">
      <c r="A134" s="117"/>
      <c r="B134" s="122" t="s">
        <v>101</v>
      </c>
      <c r="C134" s="123">
        <f>D20*Árak!C19</f>
        <v>0</v>
      </c>
      <c r="D134" s="123">
        <f>F20*Árak!D19</f>
        <v>0</v>
      </c>
      <c r="E134" s="123">
        <f>H20*Árak!E19</f>
        <v>0</v>
      </c>
      <c r="F134" s="123">
        <f>J20*Árak!F19</f>
        <v>0</v>
      </c>
      <c r="G134" s="123">
        <f>L20*Árak!G19</f>
        <v>0</v>
      </c>
      <c r="H134" s="123">
        <f>C50*Árak!B50</f>
        <v>0</v>
      </c>
      <c r="I134" s="123"/>
      <c r="J134" s="123">
        <f>C79*Árak!B71</f>
        <v>0</v>
      </c>
      <c r="K134" s="123"/>
      <c r="L134" s="123"/>
      <c r="M134" s="123"/>
      <c r="N134" s="124"/>
      <c r="O134" s="125"/>
      <c r="P134" s="125"/>
      <c r="Q134" s="125"/>
      <c r="R134" s="125"/>
      <c r="S134" s="125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</row>
    <row r="135" spans="1:58" s="114" customFormat="1" ht="12.75" customHeight="1" hidden="1">
      <c r="A135" s="117"/>
      <c r="B135" s="122" t="s">
        <v>102</v>
      </c>
      <c r="C135" s="123">
        <f>D21*Árak!C20</f>
        <v>0</v>
      </c>
      <c r="D135" s="123">
        <f>F21*Árak!D20</f>
        <v>0</v>
      </c>
      <c r="E135" s="123">
        <f>H21*Árak!E20</f>
        <v>0</v>
      </c>
      <c r="F135" s="123">
        <f>J21*Árak!F20</f>
        <v>0</v>
      </c>
      <c r="G135" s="123">
        <f>L21*Árak!G20</f>
        <v>0</v>
      </c>
      <c r="H135" s="123">
        <f>C51*Árak!B51</f>
        <v>0</v>
      </c>
      <c r="I135" s="123"/>
      <c r="J135" s="123">
        <f>C80*Árak!B72</f>
        <v>0</v>
      </c>
      <c r="K135" s="123"/>
      <c r="L135" s="123"/>
      <c r="M135" s="123"/>
      <c r="N135" s="124"/>
      <c r="O135" s="125"/>
      <c r="P135" s="125"/>
      <c r="Q135" s="125"/>
      <c r="R135" s="125"/>
      <c r="S135" s="125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</row>
    <row r="136" spans="1:58" s="114" customFormat="1" ht="12.75" customHeight="1" hidden="1">
      <c r="A136" s="117"/>
      <c r="B136" s="122" t="s">
        <v>103</v>
      </c>
      <c r="C136" s="123">
        <f>D22*Árak!C21</f>
        <v>0</v>
      </c>
      <c r="D136" s="123">
        <f>F22*Árak!D21</f>
        <v>0</v>
      </c>
      <c r="E136" s="123">
        <f>H22*Árak!E21</f>
        <v>0</v>
      </c>
      <c r="F136" s="123">
        <f>J22*Árak!F21</f>
        <v>0</v>
      </c>
      <c r="G136" s="123">
        <f>L22*Árak!G21</f>
        <v>0</v>
      </c>
      <c r="H136" s="123">
        <f>C52*Árak!B52</f>
        <v>0</v>
      </c>
      <c r="I136" s="123"/>
      <c r="J136" s="123">
        <f>C81*Árak!B73</f>
        <v>0</v>
      </c>
      <c r="K136" s="123"/>
      <c r="L136" s="123"/>
      <c r="M136" s="123"/>
      <c r="N136" s="124"/>
      <c r="O136" s="125"/>
      <c r="P136" s="125"/>
      <c r="Q136" s="125"/>
      <c r="R136" s="125"/>
      <c r="S136" s="125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</row>
    <row r="137" spans="1:58" s="114" customFormat="1" ht="12.75" customHeight="1" hidden="1">
      <c r="A137" s="117"/>
      <c r="B137" s="122" t="s">
        <v>104</v>
      </c>
      <c r="C137" s="123">
        <f>D23*Árak!C22</f>
        <v>0</v>
      </c>
      <c r="D137" s="123">
        <f>F23*Árak!D22</f>
        <v>0</v>
      </c>
      <c r="E137" s="123">
        <f>H23*Árak!E22</f>
        <v>0</v>
      </c>
      <c r="F137" s="123">
        <f>J23*Árak!F22</f>
        <v>0</v>
      </c>
      <c r="G137" s="123">
        <f>L23*Árak!G22</f>
        <v>0</v>
      </c>
      <c r="H137" s="123">
        <f>C53*Árak!B53</f>
        <v>0</v>
      </c>
      <c r="I137" s="123"/>
      <c r="J137" s="123">
        <f>C82*Árak!B74</f>
        <v>0</v>
      </c>
      <c r="K137" s="123"/>
      <c r="L137" s="123"/>
      <c r="M137" s="123"/>
      <c r="N137" s="124"/>
      <c r="O137" s="125"/>
      <c r="P137" s="125"/>
      <c r="Q137" s="125"/>
      <c r="R137" s="125"/>
      <c r="S137" s="125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</row>
    <row r="138" spans="1:58" s="114" customFormat="1" ht="12.75" customHeight="1" hidden="1">
      <c r="A138" s="117"/>
      <c r="B138" s="122" t="s">
        <v>105</v>
      </c>
      <c r="C138" s="123">
        <f>D24*Árak!C23</f>
        <v>0</v>
      </c>
      <c r="D138" s="123">
        <f>F24*Árak!D23</f>
        <v>0</v>
      </c>
      <c r="E138" s="123">
        <f>H24*Árak!E23</f>
        <v>0</v>
      </c>
      <c r="F138" s="123">
        <f>J24*Árak!F23</f>
        <v>0</v>
      </c>
      <c r="G138" s="123">
        <f>L24*Árak!G23</f>
        <v>0</v>
      </c>
      <c r="H138" s="123">
        <f>C54*Árak!B54</f>
        <v>0</v>
      </c>
      <c r="I138" s="123"/>
      <c r="J138" s="123">
        <f>C83*Árak!B75</f>
        <v>0</v>
      </c>
      <c r="K138" s="123"/>
      <c r="L138" s="123"/>
      <c r="M138" s="123"/>
      <c r="N138" s="124"/>
      <c r="O138" s="125"/>
      <c r="P138" s="125"/>
      <c r="Q138" s="125"/>
      <c r="R138" s="125"/>
      <c r="S138" s="125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</row>
    <row r="139" spans="1:58" s="114" customFormat="1" ht="12.75" customHeight="1" hidden="1">
      <c r="A139" s="117"/>
      <c r="B139" s="122" t="s">
        <v>106</v>
      </c>
      <c r="C139" s="123">
        <f>D25*Árak!C24</f>
        <v>0</v>
      </c>
      <c r="D139" s="123">
        <f>F25*Árak!D24</f>
        <v>0</v>
      </c>
      <c r="E139" s="123">
        <f>H25*Árak!E24</f>
        <v>0</v>
      </c>
      <c r="F139" s="123">
        <f>J25*Árak!F24</f>
        <v>0</v>
      </c>
      <c r="G139" s="123">
        <f>L25*Árak!G24</f>
        <v>0</v>
      </c>
      <c r="H139" s="123">
        <f>C55*Árak!B55</f>
        <v>0</v>
      </c>
      <c r="I139" s="123"/>
      <c r="J139" s="123">
        <f>C84*Árak!B76</f>
        <v>0</v>
      </c>
      <c r="K139" s="123"/>
      <c r="L139" s="123"/>
      <c r="M139" s="123"/>
      <c r="N139" s="124"/>
      <c r="O139" s="125"/>
      <c r="P139" s="125"/>
      <c r="Q139" s="125"/>
      <c r="R139" s="125"/>
      <c r="S139" s="125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</row>
    <row r="140" spans="1:58" s="126" customFormat="1" ht="12.75" customHeight="1" hidden="1">
      <c r="A140" s="117"/>
      <c r="B140" s="122" t="s">
        <v>36</v>
      </c>
      <c r="C140" s="123">
        <f>D26*Árak!C25</f>
        <v>0</v>
      </c>
      <c r="D140" s="123">
        <f>F26*Árak!D25</f>
        <v>0</v>
      </c>
      <c r="E140" s="123">
        <f>H26*Árak!E25</f>
        <v>0</v>
      </c>
      <c r="F140" s="123">
        <f>J26*Árak!F25</f>
        <v>0</v>
      </c>
      <c r="G140" s="123">
        <f>L26*Árak!G25</f>
        <v>0</v>
      </c>
      <c r="H140" s="123">
        <f>C56*Árak!B56</f>
        <v>0</v>
      </c>
      <c r="I140" s="123"/>
      <c r="J140" s="123">
        <f>C85*Árak!B77</f>
        <v>0</v>
      </c>
      <c r="K140" s="123"/>
      <c r="L140" s="123"/>
      <c r="M140" s="123"/>
      <c r="N140" s="124"/>
      <c r="O140" s="125"/>
      <c r="P140" s="125"/>
      <c r="Q140" s="125"/>
      <c r="R140" s="125"/>
      <c r="S140" s="125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</row>
    <row r="141" spans="1:58" s="126" customFormat="1" ht="15" hidden="1">
      <c r="A141" s="117"/>
      <c r="B141" s="122" t="s">
        <v>107</v>
      </c>
      <c r="C141" s="123">
        <f>D27*Árak!C26</f>
        <v>0</v>
      </c>
      <c r="D141" s="123">
        <f>F27*Árak!D26</f>
        <v>0</v>
      </c>
      <c r="E141" s="123">
        <f>H27*Árak!E26</f>
        <v>0</v>
      </c>
      <c r="F141" s="123">
        <f>J27*Árak!F26</f>
        <v>0</v>
      </c>
      <c r="G141" s="123">
        <f>L27*Árak!G26</f>
        <v>0</v>
      </c>
      <c r="H141" s="123">
        <f>C57*Árak!B57</f>
        <v>0</v>
      </c>
      <c r="I141" s="123"/>
      <c r="J141" s="123">
        <f>C86*Árak!B78</f>
        <v>0</v>
      </c>
      <c r="K141" s="123"/>
      <c r="L141" s="123"/>
      <c r="M141" s="123"/>
      <c r="N141" s="124"/>
      <c r="O141" s="125"/>
      <c r="P141" s="125"/>
      <c r="Q141" s="125"/>
      <c r="R141" s="125"/>
      <c r="S141" s="125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</row>
    <row r="142" spans="1:58" s="126" customFormat="1" ht="15" hidden="1">
      <c r="A142" s="117"/>
      <c r="B142" s="122" t="s">
        <v>109</v>
      </c>
      <c r="C142" s="123">
        <f>D28*Árak!C27</f>
        <v>0</v>
      </c>
      <c r="D142" s="123">
        <f>F28*Árak!D27</f>
        <v>0</v>
      </c>
      <c r="E142" s="123">
        <f>H28*Árak!E27</f>
        <v>0</v>
      </c>
      <c r="F142" s="123">
        <f>J28*Árak!F27</f>
        <v>0</v>
      </c>
      <c r="G142" s="123">
        <f>L28*Árak!G27</f>
        <v>0</v>
      </c>
      <c r="H142" s="123">
        <f>C58*Árak!B58</f>
        <v>0</v>
      </c>
      <c r="I142" s="123"/>
      <c r="J142" s="123">
        <f>C87*Árak!B79</f>
        <v>0</v>
      </c>
      <c r="K142" s="123"/>
      <c r="L142" s="123"/>
      <c r="M142" s="123"/>
      <c r="N142" s="124"/>
      <c r="O142" s="125"/>
      <c r="P142" s="125"/>
      <c r="Q142" s="125"/>
      <c r="R142" s="125"/>
      <c r="S142" s="125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</row>
    <row r="143" spans="1:58" ht="15" hidden="1">
      <c r="A143" s="117"/>
      <c r="B143" s="122" t="s">
        <v>39</v>
      </c>
      <c r="C143" s="123">
        <f>D29*Árak!C28</f>
        <v>0</v>
      </c>
      <c r="D143" s="123">
        <f>F29*Árak!D28</f>
        <v>0</v>
      </c>
      <c r="E143" s="123">
        <f>H29*Árak!E28</f>
        <v>0</v>
      </c>
      <c r="F143" s="123">
        <f>J29*Árak!F28</f>
        <v>0</v>
      </c>
      <c r="G143" s="123">
        <f>L29*Árak!G28</f>
        <v>0</v>
      </c>
      <c r="H143" s="123">
        <f>C60*Árak!B59</f>
        <v>0</v>
      </c>
      <c r="I143" s="125"/>
      <c r="J143" s="123">
        <f>C88*Árak!B80</f>
        <v>0</v>
      </c>
      <c r="K143" s="125"/>
      <c r="L143" s="125"/>
      <c r="M143" s="125"/>
      <c r="N143" s="124"/>
      <c r="O143" s="125"/>
      <c r="P143" s="125"/>
      <c r="Q143" s="125"/>
      <c r="R143" s="125"/>
      <c r="S143" s="125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</row>
    <row r="144" spans="1:58" ht="15" hidden="1">
      <c r="A144" s="117"/>
      <c r="B144" s="122" t="s">
        <v>110</v>
      </c>
      <c r="C144" s="123">
        <f>D30*Árak!C29</f>
        <v>0</v>
      </c>
      <c r="D144" s="123">
        <f>F30*Árak!D29</f>
        <v>0</v>
      </c>
      <c r="E144" s="123">
        <f>H30*Árak!E29</f>
        <v>0</v>
      </c>
      <c r="F144" s="123">
        <f>J30*Árak!F29</f>
        <v>0</v>
      </c>
      <c r="G144" s="123">
        <f>L30*Árak!G29</f>
        <v>0</v>
      </c>
      <c r="H144" s="123" t="e">
        <f>C70*Árak!#REF!</f>
        <v>#REF!</v>
      </c>
      <c r="I144" s="123"/>
      <c r="J144" s="123">
        <f>C89*Árak!B81</f>
        <v>0</v>
      </c>
      <c r="K144" s="123"/>
      <c r="L144" s="123"/>
      <c r="M144" s="123"/>
      <c r="N144" s="124"/>
      <c r="O144" s="125"/>
      <c r="P144" s="125"/>
      <c r="Q144" s="125"/>
      <c r="R144" s="125"/>
      <c r="S144" s="125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</row>
    <row r="145" spans="1:58" ht="15" hidden="1">
      <c r="A145" s="117"/>
      <c r="B145" s="122" t="s">
        <v>42</v>
      </c>
      <c r="C145" s="123">
        <f>D31*Árak!C30</f>
        <v>0</v>
      </c>
      <c r="D145" s="123">
        <f>F31*Árak!D30</f>
        <v>0</v>
      </c>
      <c r="E145" s="123">
        <f>H31*Árak!E30</f>
        <v>0</v>
      </c>
      <c r="F145" s="123">
        <f>J31*Árak!F30</f>
        <v>0</v>
      </c>
      <c r="G145" s="123">
        <f>L31*Árak!G30</f>
        <v>0</v>
      </c>
      <c r="H145" s="123" t="e">
        <f>C71*Árak!#REF!</f>
        <v>#REF!</v>
      </c>
      <c r="I145" s="125"/>
      <c r="J145" s="123">
        <f>C90*Árak!B82</f>
        <v>0</v>
      </c>
      <c r="K145" s="125"/>
      <c r="L145" s="125"/>
      <c r="M145" s="125"/>
      <c r="N145" s="124"/>
      <c r="O145" s="125"/>
      <c r="P145" s="125"/>
      <c r="Q145" s="125"/>
      <c r="R145" s="125"/>
      <c r="S145" s="125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</row>
    <row r="146" spans="1:58" ht="15" hidden="1">
      <c r="A146" s="117"/>
      <c r="B146" s="122" t="s">
        <v>44</v>
      </c>
      <c r="C146" s="123">
        <f>D32*Árak!C31</f>
        <v>0</v>
      </c>
      <c r="D146" s="123">
        <f>F32*Árak!D31</f>
        <v>0</v>
      </c>
      <c r="E146" s="123">
        <f>H32*Árak!E31</f>
        <v>0</v>
      </c>
      <c r="F146" s="123">
        <f>J32*Árak!F31</f>
        <v>0</v>
      </c>
      <c r="G146" s="123">
        <f>L32*Árak!G31</f>
        <v>0</v>
      </c>
      <c r="H146" s="123" t="e">
        <f>C72*Árak!#REF!</f>
        <v>#REF!</v>
      </c>
      <c r="I146" s="125"/>
      <c r="J146" s="123">
        <f>C91*Árak!B83</f>
        <v>0</v>
      </c>
      <c r="K146" s="125"/>
      <c r="L146" s="125"/>
      <c r="M146" s="125"/>
      <c r="N146" s="124"/>
      <c r="O146" s="125"/>
      <c r="P146" s="125"/>
      <c r="Q146" s="125"/>
      <c r="R146" s="125"/>
      <c r="S146" s="125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</row>
    <row r="147" spans="1:58" s="127" customFormat="1" ht="15" hidden="1">
      <c r="A147" s="117"/>
      <c r="B147" s="122" t="s">
        <v>45</v>
      </c>
      <c r="C147" s="123">
        <f>D33*Árak!C32</f>
        <v>0</v>
      </c>
      <c r="D147" s="123">
        <f>F33*Árak!D32</f>
        <v>0</v>
      </c>
      <c r="E147" s="123">
        <f>H33*Árak!E32</f>
        <v>0</v>
      </c>
      <c r="F147" s="123">
        <f>J33*Árak!F32</f>
        <v>0</v>
      </c>
      <c r="G147" s="123">
        <f>L33*Árak!G32</f>
        <v>0</v>
      </c>
      <c r="H147" s="123" t="e">
        <f>C73*Árak!#REF!</f>
        <v>#REF!</v>
      </c>
      <c r="I147" s="125"/>
      <c r="J147" s="123">
        <f>C92*Árak!B84</f>
        <v>0</v>
      </c>
      <c r="K147" s="125"/>
      <c r="L147" s="125"/>
      <c r="M147" s="125"/>
      <c r="N147" s="124"/>
      <c r="O147" s="125"/>
      <c r="P147" s="125"/>
      <c r="Q147" s="125"/>
      <c r="R147" s="125"/>
      <c r="S147" s="125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</row>
    <row r="148" spans="1:58" s="127" customFormat="1" ht="15" hidden="1">
      <c r="A148" s="117"/>
      <c r="B148" s="122" t="s">
        <v>46</v>
      </c>
      <c r="C148" s="123">
        <f>D34*Árak!C33</f>
        <v>0</v>
      </c>
      <c r="D148" s="123">
        <f>F34*Árak!D33</f>
        <v>0</v>
      </c>
      <c r="E148" s="123">
        <f>H34*Árak!E33</f>
        <v>0</v>
      </c>
      <c r="F148" s="123">
        <f>J34*Árak!F33</f>
        <v>0</v>
      </c>
      <c r="G148" s="123">
        <f>L34*Árak!G33</f>
        <v>0</v>
      </c>
      <c r="H148" s="123" t="e">
        <f>C74*Árak!#REF!</f>
        <v>#REF!</v>
      </c>
      <c r="I148" s="125"/>
      <c r="J148" s="123">
        <f>C93*Árak!B85</f>
        <v>0</v>
      </c>
      <c r="K148" s="125"/>
      <c r="L148" s="125"/>
      <c r="M148" s="125"/>
      <c r="N148" s="124"/>
      <c r="O148" s="125"/>
      <c r="P148" s="125"/>
      <c r="Q148" s="125"/>
      <c r="R148" s="125"/>
      <c r="S148" s="125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</row>
    <row r="149" spans="1:58" s="127" customFormat="1" ht="15" hidden="1">
      <c r="A149" s="117"/>
      <c r="B149" s="128" t="s">
        <v>48</v>
      </c>
      <c r="C149" s="123">
        <f>D35*Árak!C34</f>
        <v>0</v>
      </c>
      <c r="D149" s="123">
        <f>F35*Árak!D34</f>
        <v>0</v>
      </c>
      <c r="E149" s="123">
        <f>H35*Árak!E34</f>
        <v>0</v>
      </c>
      <c r="F149" s="123">
        <f>J35*Árak!F34</f>
        <v>0</v>
      </c>
      <c r="G149" s="123">
        <f>L35*Árak!G34</f>
        <v>0</v>
      </c>
      <c r="H149" s="123" t="e">
        <f>C75*Árak!#REF!</f>
        <v>#REF!</v>
      </c>
      <c r="I149" s="125"/>
      <c r="J149" s="123">
        <f>C94*Árak!B86</f>
        <v>0</v>
      </c>
      <c r="K149" s="125"/>
      <c r="L149" s="125"/>
      <c r="M149" s="125"/>
      <c r="N149" s="124"/>
      <c r="O149" s="125"/>
      <c r="P149" s="125"/>
      <c r="Q149" s="125"/>
      <c r="R149" s="125"/>
      <c r="S149" s="125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</row>
    <row r="150" spans="1:58" s="127" customFormat="1" ht="15" hidden="1">
      <c r="A150" s="98"/>
      <c r="B150" s="128" t="s">
        <v>50</v>
      </c>
      <c r="C150" s="123">
        <f>D36*Árak!C35</f>
        <v>0</v>
      </c>
      <c r="D150" s="123">
        <f>F36*Árak!D35</f>
        <v>0</v>
      </c>
      <c r="E150" s="123">
        <f>H36*Árak!E35</f>
        <v>0</v>
      </c>
      <c r="F150" s="123">
        <f>J36*Árak!F35</f>
        <v>0</v>
      </c>
      <c r="G150" s="123">
        <f>L36*Árak!G35</f>
        <v>0</v>
      </c>
      <c r="H150" s="123" t="e">
        <f>C76*Árak!#REF!</f>
        <v>#REF!</v>
      </c>
      <c r="I150" s="129"/>
      <c r="J150" s="123">
        <f>C95*Árak!B87</f>
        <v>0</v>
      </c>
      <c r="K150" s="129"/>
      <c r="L150" s="129"/>
      <c r="M150" s="129"/>
      <c r="N150" s="128"/>
      <c r="O150" s="129"/>
      <c r="P150" s="129"/>
      <c r="Q150" s="129"/>
      <c r="R150" s="129"/>
      <c r="S150" s="129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</row>
    <row r="151" spans="1:58" s="127" customFormat="1" ht="15" hidden="1">
      <c r="A151" s="98"/>
      <c r="B151" s="128" t="s">
        <v>51</v>
      </c>
      <c r="C151" s="123">
        <f>D37*Árak!C36</f>
        <v>0</v>
      </c>
      <c r="D151" s="123">
        <f>F37*Árak!D36</f>
        <v>0</v>
      </c>
      <c r="E151" s="123">
        <f>H37*Árak!E36</f>
        <v>0</v>
      </c>
      <c r="F151" s="123">
        <f>J37*Árak!F36</f>
        <v>0</v>
      </c>
      <c r="G151" s="123">
        <f>L37*Árak!G36</f>
        <v>0</v>
      </c>
      <c r="H151" s="123">
        <f>C77*Árak!B68</f>
        <v>0</v>
      </c>
      <c r="I151" s="129"/>
      <c r="J151" s="123">
        <f>C96*Árak!B88</f>
        <v>0</v>
      </c>
      <c r="K151" s="129"/>
      <c r="L151" s="129"/>
      <c r="M151" s="129"/>
      <c r="N151" s="128"/>
      <c r="O151" s="129"/>
      <c r="P151" s="129"/>
      <c r="Q151" s="129"/>
      <c r="R151" s="129"/>
      <c r="S151" s="129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</row>
    <row r="152" spans="1:58" s="127" customFormat="1" ht="15" hidden="1">
      <c r="A152" s="98"/>
      <c r="B152" s="128" t="s">
        <v>54</v>
      </c>
      <c r="C152" s="123">
        <f>D38*Árak!C37</f>
        <v>0</v>
      </c>
      <c r="D152" s="123">
        <f>F38*Árak!D37</f>
        <v>0</v>
      </c>
      <c r="E152" s="123">
        <f>H38*Árak!E37</f>
        <v>0</v>
      </c>
      <c r="F152" s="123">
        <f>J38*Árak!F37</f>
        <v>0</v>
      </c>
      <c r="G152" s="123">
        <f>L38*Árak!G37</f>
        <v>0</v>
      </c>
      <c r="H152" s="123">
        <f>C78*Árak!B69</f>
        <v>0</v>
      </c>
      <c r="I152" s="129"/>
      <c r="J152" s="123">
        <f>C97*Árak!B89</f>
        <v>0</v>
      </c>
      <c r="K152" s="129"/>
      <c r="L152" s="129"/>
      <c r="M152" s="129"/>
      <c r="N152" s="128"/>
      <c r="O152" s="129"/>
      <c r="P152" s="129"/>
      <c r="Q152" s="129"/>
      <c r="R152" s="129"/>
      <c r="S152" s="129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</row>
    <row r="153" spans="1:58" s="127" customFormat="1" ht="15" hidden="1">
      <c r="A153" s="98"/>
      <c r="B153" s="122" t="s">
        <v>55</v>
      </c>
      <c r="C153" s="123">
        <f>D39*Árak!C38</f>
        <v>0</v>
      </c>
      <c r="D153" s="123">
        <f>F39*Árak!D38</f>
        <v>0</v>
      </c>
      <c r="E153" s="123">
        <f>H39*Árak!E38</f>
        <v>0</v>
      </c>
      <c r="F153" s="123">
        <f>J39*Árak!F38</f>
        <v>0</v>
      </c>
      <c r="G153" s="123">
        <f>L39*Árak!G38</f>
        <v>0</v>
      </c>
      <c r="H153" s="123">
        <f>C79*Árak!B70</f>
        <v>0</v>
      </c>
      <c r="I153" s="129"/>
      <c r="J153" s="123">
        <f>C98*Árak!B90</f>
        <v>0</v>
      </c>
      <c r="K153" s="129"/>
      <c r="L153" s="129"/>
      <c r="M153" s="129"/>
      <c r="N153" s="128"/>
      <c r="O153" s="129"/>
      <c r="P153" s="129"/>
      <c r="Q153" s="129"/>
      <c r="R153" s="129"/>
      <c r="S153" s="129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</row>
    <row r="154" spans="1:58" s="131" customFormat="1" ht="15" hidden="1">
      <c r="A154" s="130"/>
      <c r="B154" s="122" t="s">
        <v>58</v>
      </c>
      <c r="C154" s="123">
        <f>D40*Árak!C41</f>
        <v>0</v>
      </c>
      <c r="D154" s="123">
        <f>F40*Árak!D41</f>
        <v>0</v>
      </c>
      <c r="E154" s="123">
        <f>H40*Árak!E41</f>
        <v>0</v>
      </c>
      <c r="F154" s="123">
        <f>J40*Árak!F41</f>
        <v>0</v>
      </c>
      <c r="G154" s="123">
        <f>L40*Árak!G41</f>
        <v>0</v>
      </c>
      <c r="H154" s="123">
        <f>C80*Árak!B71</f>
        <v>0</v>
      </c>
      <c r="I154" s="129"/>
      <c r="J154" s="123">
        <f>C99*Árak!B91</f>
        <v>0</v>
      </c>
      <c r="K154" s="129"/>
      <c r="L154" s="129"/>
      <c r="M154" s="129"/>
      <c r="N154" s="128"/>
      <c r="O154" s="129"/>
      <c r="P154" s="129"/>
      <c r="Q154" s="129"/>
      <c r="R154" s="129"/>
      <c r="S154" s="129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</row>
    <row r="155" spans="1:58" s="131" customFormat="1" ht="15" hidden="1">
      <c r="A155" s="130"/>
      <c r="B155" s="122" t="s">
        <v>60</v>
      </c>
      <c r="C155" s="123">
        <f>D41*Árak!C42</f>
        <v>0</v>
      </c>
      <c r="D155" s="123">
        <f>F41*Árak!D42</f>
        <v>0</v>
      </c>
      <c r="E155" s="123">
        <f>H41*Árak!E42</f>
        <v>0</v>
      </c>
      <c r="F155" s="123">
        <f>J41*Árak!F42</f>
        <v>0</v>
      </c>
      <c r="G155" s="123">
        <f>L41*Árak!G42</f>
        <v>0</v>
      </c>
      <c r="H155" s="123">
        <f>C81*Árak!B72</f>
        <v>0</v>
      </c>
      <c r="I155" s="129"/>
      <c r="J155" s="123">
        <f>C100*Árak!B92</f>
        <v>0</v>
      </c>
      <c r="K155" s="129"/>
      <c r="L155" s="129"/>
      <c r="M155" s="129"/>
      <c r="N155" s="128"/>
      <c r="O155" s="129"/>
      <c r="P155" s="129"/>
      <c r="Q155" s="129"/>
      <c r="R155" s="129"/>
      <c r="S155" s="129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</row>
    <row r="156" spans="1:58" s="131" customFormat="1" ht="15" hidden="1">
      <c r="A156" s="130"/>
      <c r="B156" s="122" t="s">
        <v>61</v>
      </c>
      <c r="C156" s="123">
        <f>D42*Árak!C43</f>
        <v>0</v>
      </c>
      <c r="D156" s="123">
        <f>F42*Árak!D43</f>
        <v>0</v>
      </c>
      <c r="E156" s="123">
        <f>H42*Árak!E43</f>
        <v>0</v>
      </c>
      <c r="F156" s="123">
        <f>J42*Árak!F43</f>
        <v>0</v>
      </c>
      <c r="G156" s="123">
        <f>L42*Árak!G43</f>
        <v>0</v>
      </c>
      <c r="H156" s="123">
        <f>C82*Árak!B73</f>
        <v>0</v>
      </c>
      <c r="I156" s="129"/>
      <c r="J156" s="123">
        <f>C101*Árak!B93</f>
        <v>0</v>
      </c>
      <c r="K156" s="129"/>
      <c r="L156" s="129"/>
      <c r="M156" s="129"/>
      <c r="N156" s="128"/>
      <c r="O156" s="129"/>
      <c r="P156" s="129"/>
      <c r="Q156" s="129"/>
      <c r="R156" s="129"/>
      <c r="S156" s="129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</row>
    <row r="157" spans="1:58" s="131" customFormat="1" ht="15" hidden="1">
      <c r="A157" s="130"/>
      <c r="B157" s="122" t="s">
        <v>62</v>
      </c>
      <c r="C157" s="123">
        <f>D43*Árak!C44</f>
        <v>0</v>
      </c>
      <c r="D157" s="123">
        <f>F43*Árak!D44</f>
        <v>0</v>
      </c>
      <c r="E157" s="123">
        <f>H43*Árak!E44</f>
        <v>0</v>
      </c>
      <c r="F157" s="123">
        <f>J43*Árak!F44</f>
        <v>0</v>
      </c>
      <c r="G157" s="123">
        <f>L43*Árak!G44</f>
        <v>0</v>
      </c>
      <c r="H157" s="123">
        <f>C83*Árak!B74</f>
        <v>0</v>
      </c>
      <c r="I157" s="129"/>
      <c r="J157" s="123">
        <f>C102*Árak!B94</f>
        <v>0</v>
      </c>
      <c r="K157" s="129"/>
      <c r="L157" s="129"/>
      <c r="M157" s="129"/>
      <c r="N157" s="128"/>
      <c r="O157" s="129"/>
      <c r="P157" s="129"/>
      <c r="Q157" s="129"/>
      <c r="R157" s="129"/>
      <c r="S157" s="129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</row>
    <row r="158" spans="1:58" s="131" customFormat="1" ht="15" hidden="1">
      <c r="A158" s="130"/>
      <c r="B158" s="122" t="s">
        <v>63</v>
      </c>
      <c r="C158" s="123">
        <f>D46*Árak!C47</f>
        <v>0</v>
      </c>
      <c r="D158" s="123">
        <f>F46*Árak!D47</f>
        <v>0</v>
      </c>
      <c r="E158" s="123">
        <f>H46*Árak!E47</f>
        <v>0</v>
      </c>
      <c r="F158" s="123">
        <f>J46*Árak!F47</f>
        <v>0</v>
      </c>
      <c r="G158" s="123">
        <f>L46*Árak!G47</f>
        <v>0</v>
      </c>
      <c r="H158" s="123">
        <f>C84*Árak!B75</f>
        <v>0</v>
      </c>
      <c r="I158" s="129"/>
      <c r="J158" s="123">
        <f>C103*Árak!B95</f>
        <v>0</v>
      </c>
      <c r="K158" s="129"/>
      <c r="L158" s="129"/>
      <c r="M158" s="129"/>
      <c r="N158" s="128"/>
      <c r="O158" s="129"/>
      <c r="P158" s="129"/>
      <c r="Q158" s="129"/>
      <c r="R158" s="129"/>
      <c r="S158" s="129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</row>
    <row r="159" spans="1:58" s="131" customFormat="1" ht="15" hidden="1">
      <c r="A159" s="130"/>
      <c r="B159" s="128" t="s">
        <v>64</v>
      </c>
      <c r="C159" s="123">
        <f>D48*Árak!C48</f>
        <v>0</v>
      </c>
      <c r="D159" s="123">
        <f>F48*Árak!D48</f>
        <v>0</v>
      </c>
      <c r="E159" s="123">
        <f>H48*Árak!E48</f>
        <v>0</v>
      </c>
      <c r="F159" s="123">
        <f>J48*Árak!F48</f>
        <v>0</v>
      </c>
      <c r="G159" s="123">
        <f>L48*Árak!G48</f>
        <v>0</v>
      </c>
      <c r="H159" s="123">
        <f>C85*Árak!B76</f>
        <v>0</v>
      </c>
      <c r="I159" s="129"/>
      <c r="J159" s="123">
        <f>C104*Árak!B96</f>
        <v>0</v>
      </c>
      <c r="K159" s="129"/>
      <c r="L159" s="129"/>
      <c r="M159" s="129"/>
      <c r="N159" s="128"/>
      <c r="O159" s="129"/>
      <c r="P159" s="129"/>
      <c r="Q159" s="129"/>
      <c r="R159" s="129"/>
      <c r="S159" s="129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</row>
    <row r="160" spans="1:58" s="131" customFormat="1" ht="15" hidden="1">
      <c r="A160" s="130"/>
      <c r="B160" s="128" t="s">
        <v>66</v>
      </c>
      <c r="C160" s="123">
        <f>D49*Árak!C49</f>
        <v>0</v>
      </c>
      <c r="D160" s="123">
        <f>F49*Árak!D49</f>
        <v>0</v>
      </c>
      <c r="E160" s="123">
        <f>H49*Árak!E49</f>
        <v>0</v>
      </c>
      <c r="F160" s="123">
        <f>J49*Árak!F49</f>
        <v>0</v>
      </c>
      <c r="G160" s="123">
        <f>L49*Árak!G49</f>
        <v>0</v>
      </c>
      <c r="H160" s="123">
        <f>C86*Árak!B77</f>
        <v>0</v>
      </c>
      <c r="I160" s="129"/>
      <c r="J160" s="123">
        <f>C105*Árak!B97</f>
        <v>0</v>
      </c>
      <c r="K160" s="129"/>
      <c r="L160" s="129"/>
      <c r="M160" s="129"/>
      <c r="N160" s="128"/>
      <c r="O160" s="129"/>
      <c r="P160" s="129"/>
      <c r="Q160" s="129"/>
      <c r="R160" s="129"/>
      <c r="S160" s="129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</row>
    <row r="161" spans="1:58" s="131" customFormat="1" ht="15" hidden="1">
      <c r="A161" s="132"/>
      <c r="B161" s="128" t="s">
        <v>69</v>
      </c>
      <c r="C161" s="123">
        <f>D50*Árak!C50</f>
        <v>0</v>
      </c>
      <c r="D161" s="123">
        <f>F50*Árak!D50</f>
        <v>0</v>
      </c>
      <c r="E161" s="123">
        <f>H50*Árak!E50</f>
        <v>0</v>
      </c>
      <c r="F161" s="123">
        <f>J50*Árak!F50</f>
        <v>0</v>
      </c>
      <c r="G161" s="123">
        <f>L50*Árak!G50</f>
        <v>0</v>
      </c>
      <c r="H161" s="123">
        <f>C87*Árak!B78</f>
        <v>0</v>
      </c>
      <c r="I161" s="129"/>
      <c r="J161" s="123">
        <f>C106*Árak!B98</f>
        <v>0</v>
      </c>
      <c r="K161" s="129"/>
      <c r="L161" s="129"/>
      <c r="M161" s="129"/>
      <c r="N161" s="128"/>
      <c r="O161" s="129"/>
      <c r="P161" s="129"/>
      <c r="Q161" s="129"/>
      <c r="R161" s="129"/>
      <c r="S161" s="129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</row>
    <row r="162" spans="1:58" s="131" customFormat="1" ht="15" hidden="1">
      <c r="A162" s="132"/>
      <c r="B162" s="128" t="s">
        <v>71</v>
      </c>
      <c r="C162" s="123">
        <f>D51*Árak!C51</f>
        <v>0</v>
      </c>
      <c r="D162" s="123">
        <f>F51*Árak!D51</f>
        <v>0</v>
      </c>
      <c r="E162" s="123">
        <f>H51*Árak!E51</f>
        <v>0</v>
      </c>
      <c r="F162" s="123">
        <f>J51*Árak!F51</f>
        <v>0</v>
      </c>
      <c r="G162" s="123">
        <f>L51*Árak!G51</f>
        <v>0</v>
      </c>
      <c r="H162" s="123">
        <f>C88*Árak!B79</f>
        <v>0</v>
      </c>
      <c r="I162" s="129"/>
      <c r="J162" s="123">
        <f>C107*Árak!B99</f>
        <v>0</v>
      </c>
      <c r="K162" s="129"/>
      <c r="L162" s="129"/>
      <c r="M162" s="129"/>
      <c r="N162" s="128"/>
      <c r="O162" s="129"/>
      <c r="P162" s="129"/>
      <c r="Q162" s="129"/>
      <c r="R162" s="129"/>
      <c r="S162" s="129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</row>
    <row r="163" spans="1:58" s="131" customFormat="1" ht="15" hidden="1">
      <c r="A163" s="132"/>
      <c r="B163" s="122" t="s">
        <v>73</v>
      </c>
      <c r="C163" s="123">
        <f>D52*Árak!C52</f>
        <v>0</v>
      </c>
      <c r="D163" s="123">
        <f>F52*Árak!D52</f>
        <v>0</v>
      </c>
      <c r="E163" s="123">
        <f>H52*Árak!E52</f>
        <v>0</v>
      </c>
      <c r="F163" s="123">
        <f>J52*Árak!F52</f>
        <v>0</v>
      </c>
      <c r="G163" s="123">
        <f>L52*Árak!G52</f>
        <v>0</v>
      </c>
      <c r="H163" s="123">
        <f>C89*Árak!B80</f>
        <v>0</v>
      </c>
      <c r="I163" s="129"/>
      <c r="J163" s="123">
        <f>C108*Árak!B100</f>
        <v>0</v>
      </c>
      <c r="K163" s="129"/>
      <c r="L163" s="129"/>
      <c r="M163" s="129"/>
      <c r="N163" s="128"/>
      <c r="O163" s="129"/>
      <c r="P163" s="129"/>
      <c r="Q163" s="129"/>
      <c r="R163" s="129"/>
      <c r="S163" s="129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</row>
    <row r="164" spans="1:58" s="131" customFormat="1" ht="15" hidden="1">
      <c r="A164" s="132"/>
      <c r="B164" s="122" t="s">
        <v>74</v>
      </c>
      <c r="C164" s="123">
        <f>D53*Árak!C53</f>
        <v>0</v>
      </c>
      <c r="D164" s="123">
        <f>F53*Árak!D53</f>
        <v>0</v>
      </c>
      <c r="E164" s="123">
        <f>H53*Árak!E53</f>
        <v>0</v>
      </c>
      <c r="F164" s="123">
        <f>J53*Árak!F53</f>
        <v>0</v>
      </c>
      <c r="G164" s="123">
        <f>L53*Árak!G53</f>
        <v>0</v>
      </c>
      <c r="H164" s="123">
        <f>C90*Árak!B81</f>
        <v>0</v>
      </c>
      <c r="I164" s="129"/>
      <c r="J164" s="123">
        <f>C109*Árak!B101</f>
        <v>0</v>
      </c>
      <c r="K164" s="129"/>
      <c r="L164" s="129"/>
      <c r="M164" s="129"/>
      <c r="N164" s="128"/>
      <c r="O164" s="129"/>
      <c r="P164" s="129"/>
      <c r="Q164" s="129"/>
      <c r="R164" s="129"/>
      <c r="S164" s="129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</row>
    <row r="165" spans="1:58" s="131" customFormat="1" ht="15" hidden="1">
      <c r="A165" s="132"/>
      <c r="B165" s="128" t="s">
        <v>76</v>
      </c>
      <c r="C165" s="123">
        <f>D54*Árak!C54</f>
        <v>0</v>
      </c>
      <c r="D165" s="123">
        <f>F54*Árak!D54</f>
        <v>0</v>
      </c>
      <c r="E165" s="123">
        <f>H54*Árak!E54</f>
        <v>0</v>
      </c>
      <c r="F165" s="123">
        <f>J54*Árak!F54</f>
        <v>0</v>
      </c>
      <c r="G165" s="123">
        <f>L54*Árak!G54</f>
        <v>0</v>
      </c>
      <c r="H165" s="123">
        <f>C91*Árak!B82</f>
        <v>0</v>
      </c>
      <c r="I165" s="129"/>
      <c r="J165" s="123">
        <f>C110*Árak!B102</f>
        <v>0</v>
      </c>
      <c r="K165" s="129"/>
      <c r="L165" s="129"/>
      <c r="M165" s="129"/>
      <c r="N165" s="128"/>
      <c r="O165" s="129"/>
      <c r="P165" s="129"/>
      <c r="Q165" s="129"/>
      <c r="R165" s="129"/>
      <c r="S165" s="129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</row>
    <row r="166" spans="1:58" s="131" customFormat="1" ht="15" hidden="1">
      <c r="A166" s="132"/>
      <c r="B166" s="128" t="s">
        <v>78</v>
      </c>
      <c r="C166" s="123">
        <f>D55*Árak!C55</f>
        <v>0</v>
      </c>
      <c r="D166" s="123">
        <f>F55*Árak!D55</f>
        <v>0</v>
      </c>
      <c r="E166" s="123">
        <f>H55*Árak!E55</f>
        <v>0</v>
      </c>
      <c r="F166" s="123">
        <f>J55*Árak!F55</f>
        <v>0</v>
      </c>
      <c r="G166" s="123">
        <f>L55*Árak!G55</f>
        <v>0</v>
      </c>
      <c r="H166" s="123">
        <f>C92*Árak!B83</f>
        <v>0</v>
      </c>
      <c r="I166" s="129"/>
      <c r="J166" s="123">
        <f>C111*Árak!B103</f>
        <v>0</v>
      </c>
      <c r="K166" s="129"/>
      <c r="L166" s="129"/>
      <c r="M166" s="129"/>
      <c r="N166" s="128"/>
      <c r="O166" s="129"/>
      <c r="P166" s="129"/>
      <c r="Q166" s="129"/>
      <c r="R166" s="129"/>
      <c r="S166" s="129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</row>
    <row r="167" spans="1:58" s="131" customFormat="1" ht="15" hidden="1">
      <c r="A167" s="132"/>
      <c r="B167" s="122" t="s">
        <v>80</v>
      </c>
      <c r="C167" s="123">
        <f>D56*Árak!C56</f>
        <v>0</v>
      </c>
      <c r="D167" s="123">
        <f>F56*Árak!D56</f>
        <v>0</v>
      </c>
      <c r="E167" s="123">
        <f>H56*Árak!E56</f>
        <v>0</v>
      </c>
      <c r="F167" s="123">
        <f>J56*Árak!F56</f>
        <v>0</v>
      </c>
      <c r="G167" s="123">
        <f>L56*Árak!G56</f>
        <v>0</v>
      </c>
      <c r="H167" s="123">
        <f>C93*Árak!B84</f>
        <v>0</v>
      </c>
      <c r="I167" s="129"/>
      <c r="J167" s="123">
        <f>C112*Árak!B104</f>
        <v>0</v>
      </c>
      <c r="K167" s="129"/>
      <c r="L167" s="129"/>
      <c r="M167" s="129"/>
      <c r="N167" s="128"/>
      <c r="O167" s="129"/>
      <c r="P167" s="129"/>
      <c r="Q167" s="129"/>
      <c r="R167" s="129"/>
      <c r="S167" s="129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</row>
    <row r="168" spans="1:58" s="131" customFormat="1" ht="15" hidden="1">
      <c r="A168" s="132"/>
      <c r="B168" s="122" t="s">
        <v>82</v>
      </c>
      <c r="C168" s="123">
        <f>D57*Árak!C57</f>
        <v>0</v>
      </c>
      <c r="D168" s="123">
        <f>F57*Árak!D57</f>
        <v>0</v>
      </c>
      <c r="E168" s="123">
        <f>H57*Árak!E57</f>
        <v>0</v>
      </c>
      <c r="F168" s="123">
        <f>J57*Árak!F57</f>
        <v>0</v>
      </c>
      <c r="G168" s="123">
        <f>L57*Árak!G57</f>
        <v>0</v>
      </c>
      <c r="H168" s="123">
        <f>C94*Árak!B85</f>
        <v>0</v>
      </c>
      <c r="I168" s="129"/>
      <c r="J168" s="123">
        <f>C113*Árak!B105</f>
        <v>0</v>
      </c>
      <c r="K168" s="129"/>
      <c r="L168" s="129"/>
      <c r="M168" s="129"/>
      <c r="N168" s="128"/>
      <c r="O168" s="129"/>
      <c r="P168" s="129"/>
      <c r="Q168" s="129"/>
      <c r="R168" s="129"/>
      <c r="S168" s="129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</row>
    <row r="169" spans="1:58" s="131" customFormat="1" ht="15" hidden="1">
      <c r="A169" s="132"/>
      <c r="B169" s="122" t="s">
        <v>84</v>
      </c>
      <c r="C169" s="123">
        <f>D58*Árak!C58</f>
        <v>0</v>
      </c>
      <c r="D169" s="123">
        <f>F58*Árak!D58</f>
        <v>0</v>
      </c>
      <c r="E169" s="123">
        <f>H58*Árak!E58</f>
        <v>0</v>
      </c>
      <c r="F169" s="123">
        <f>J58*Árak!F58</f>
        <v>0</v>
      </c>
      <c r="G169" s="123">
        <f>L58*Árak!G58</f>
        <v>0</v>
      </c>
      <c r="H169" s="123">
        <f>C95*Árak!B86</f>
        <v>0</v>
      </c>
      <c r="I169" s="129"/>
      <c r="J169" s="123">
        <f>C114*Árak!B106</f>
        <v>0</v>
      </c>
      <c r="K169" s="129"/>
      <c r="L169" s="129"/>
      <c r="M169" s="129"/>
      <c r="N169" s="128"/>
      <c r="O169" s="129"/>
      <c r="P169" s="129"/>
      <c r="Q169" s="129"/>
      <c r="R169" s="129"/>
      <c r="S169" s="129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</row>
    <row r="170" spans="1:58" s="131" customFormat="1" ht="15" hidden="1">
      <c r="A170" s="132"/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132"/>
      <c r="O170" s="97"/>
      <c r="P170" s="97"/>
      <c r="Q170" s="133"/>
      <c r="R170" s="133"/>
      <c r="S170" s="133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</row>
    <row r="171" spans="1:58" s="131" customFormat="1" ht="15" hidden="1">
      <c r="A171" s="132"/>
      <c r="B171" s="97"/>
      <c r="C171" s="97">
        <f>SUM(C117:C169)</f>
        <v>0</v>
      </c>
      <c r="D171" s="97">
        <f aca="true" t="shared" si="0" ref="D171:J171">SUM(D117:D169)</f>
        <v>0</v>
      </c>
      <c r="E171" s="97">
        <f t="shared" si="0"/>
        <v>0</v>
      </c>
      <c r="F171" s="97">
        <f t="shared" si="0"/>
        <v>0</v>
      </c>
      <c r="G171" s="97">
        <f t="shared" si="0"/>
        <v>0</v>
      </c>
      <c r="H171" s="97" t="e">
        <f t="shared" si="0"/>
        <v>#REF!</v>
      </c>
      <c r="I171" s="97">
        <f t="shared" si="0"/>
        <v>0</v>
      </c>
      <c r="J171" s="97" t="e">
        <f t="shared" si="0"/>
        <v>#REF!</v>
      </c>
      <c r="K171" s="97"/>
      <c r="L171" s="97"/>
      <c r="M171" s="97"/>
      <c r="N171" s="132"/>
      <c r="O171" s="97"/>
      <c r="P171" s="97"/>
      <c r="Q171" s="133"/>
      <c r="R171" s="133"/>
      <c r="S171" s="133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</row>
    <row r="172" spans="1:58" s="131" customFormat="1" ht="15" hidden="1">
      <c r="A172" s="132"/>
      <c r="B172" s="97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97"/>
      <c r="N172" s="132"/>
      <c r="O172" s="97"/>
      <c r="P172" s="97"/>
      <c r="Q172" s="133"/>
      <c r="R172" s="133"/>
      <c r="S172" s="133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</row>
    <row r="173" spans="1:58" s="131" customFormat="1" ht="15" hidden="1">
      <c r="A173" s="132"/>
      <c r="B173" s="97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97"/>
      <c r="N173" s="132"/>
      <c r="O173" s="97"/>
      <c r="P173" s="97"/>
      <c r="Q173" s="133"/>
      <c r="R173" s="133"/>
      <c r="S173" s="133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</row>
    <row r="174" spans="1:58" s="131" customFormat="1" ht="15" hidden="1">
      <c r="A174" s="132"/>
      <c r="B174" s="97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97"/>
      <c r="N174" s="132"/>
      <c r="O174" s="97"/>
      <c r="P174" s="97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</row>
    <row r="175" spans="1:58" s="131" customFormat="1" ht="15" hidden="1">
      <c r="A175" s="132"/>
      <c r="B175" s="97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97"/>
      <c r="N175" s="132"/>
      <c r="O175" s="97"/>
      <c r="P175" s="97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</row>
    <row r="176" spans="1:58" s="131" customFormat="1" ht="15" hidden="1">
      <c r="A176" s="132"/>
      <c r="B176" s="97"/>
      <c r="C176" s="97"/>
      <c r="D176" s="97"/>
      <c r="E176" s="97"/>
      <c r="F176" s="97"/>
      <c r="G176" s="97" t="e">
        <f>SUM(C171:J171)</f>
        <v>#REF!</v>
      </c>
      <c r="H176" s="97"/>
      <c r="I176" s="97"/>
      <c r="J176" s="97"/>
      <c r="K176" s="97"/>
      <c r="L176" s="97"/>
      <c r="M176" s="97"/>
      <c r="N176" s="132"/>
      <c r="O176" s="97"/>
      <c r="P176" s="97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</row>
    <row r="177" spans="1:58" s="131" customFormat="1" ht="15" hidden="1">
      <c r="A177" s="132"/>
      <c r="B177" s="97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97"/>
      <c r="N177" s="132"/>
      <c r="O177" s="97"/>
      <c r="P177" s="97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</row>
    <row r="178" spans="1:58" s="131" customFormat="1" ht="15" hidden="1">
      <c r="A178" s="132"/>
      <c r="B178" s="97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97"/>
      <c r="N178" s="132"/>
      <c r="O178" s="97"/>
      <c r="P178" s="97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</row>
    <row r="179" spans="1:58" s="131" customFormat="1" ht="15" hidden="1">
      <c r="A179" s="132"/>
      <c r="B179" s="97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97"/>
      <c r="N179" s="132"/>
      <c r="O179" s="97"/>
      <c r="P179" s="97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</row>
    <row r="180" spans="1:58" s="131" customFormat="1" ht="15" hidden="1">
      <c r="A180" s="132"/>
      <c r="B180" s="97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97"/>
      <c r="N180" s="132"/>
      <c r="O180" s="97"/>
      <c r="P180" s="97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</row>
    <row r="181" spans="1:58" s="131" customFormat="1" ht="15" hidden="1">
      <c r="A181" s="132"/>
      <c r="B181" s="97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97"/>
      <c r="N181" s="132"/>
      <c r="O181" s="97"/>
      <c r="P181" s="97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</row>
    <row r="182" spans="1:58" s="131" customFormat="1" ht="15" hidden="1">
      <c r="A182" s="132"/>
      <c r="B182" s="97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97"/>
      <c r="N182" s="132"/>
      <c r="O182" s="97"/>
      <c r="P182" s="97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</row>
    <row r="183" spans="1:58" s="131" customFormat="1" ht="15" hidden="1">
      <c r="A183" s="132"/>
      <c r="B183" s="97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97"/>
      <c r="N183" s="132"/>
      <c r="O183" s="97"/>
      <c r="P183" s="97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</row>
    <row r="184" spans="1:58" s="131" customFormat="1" ht="15" hidden="1">
      <c r="A184" s="132"/>
      <c r="B184" s="97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97"/>
      <c r="N184" s="132"/>
      <c r="O184" s="97"/>
      <c r="P184" s="97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</row>
    <row r="185" spans="1:58" s="131" customFormat="1" ht="15" hidden="1">
      <c r="A185" s="132"/>
      <c r="B185" s="97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97"/>
      <c r="N185" s="132"/>
      <c r="O185" s="97"/>
      <c r="P185" s="97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</row>
    <row r="186" spans="1:58" s="131" customFormat="1" ht="15" hidden="1">
      <c r="A186" s="132"/>
      <c r="B186" s="97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97"/>
      <c r="N186" s="132"/>
      <c r="O186" s="97"/>
      <c r="P186" s="97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</row>
    <row r="187" spans="1:58" s="131" customFormat="1" ht="15" hidden="1">
      <c r="A187" s="132"/>
      <c r="B187" s="97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132"/>
      <c r="O187" s="97"/>
      <c r="P187" s="97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</row>
    <row r="188" spans="1:58" s="131" customFormat="1" ht="15" hidden="1">
      <c r="A188" s="132"/>
      <c r="B188" s="97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97"/>
      <c r="N188" s="132"/>
      <c r="O188" s="97"/>
      <c r="P188" s="97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</row>
    <row r="189" spans="1:58" s="131" customFormat="1" ht="15" hidden="1">
      <c r="A189" s="132"/>
      <c r="B189" s="97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97"/>
      <c r="N189" s="132"/>
      <c r="O189" s="97"/>
      <c r="P189" s="97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</row>
    <row r="190" spans="1:58" s="131" customFormat="1" ht="15" hidden="1">
      <c r="A190" s="132"/>
      <c r="B190" s="97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97"/>
      <c r="N190" s="132"/>
      <c r="O190" s="97"/>
      <c r="P190" s="97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</row>
    <row r="191" spans="1:58" s="131" customFormat="1" ht="15" hidden="1">
      <c r="A191" s="132"/>
      <c r="B191" s="97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97"/>
      <c r="N191" s="132"/>
      <c r="O191" s="97"/>
      <c r="P191" s="97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</row>
    <row r="192" spans="1:58" s="131" customFormat="1" ht="15" hidden="1">
      <c r="A192" s="132"/>
      <c r="B192" s="97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97"/>
      <c r="N192" s="132"/>
      <c r="O192" s="97"/>
      <c r="P192" s="97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</row>
    <row r="193" spans="1:58" s="131" customFormat="1" ht="15" hidden="1">
      <c r="A193" s="132"/>
      <c r="B193" s="97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97"/>
      <c r="N193" s="132"/>
      <c r="O193" s="97"/>
      <c r="P193" s="97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</row>
    <row r="194" spans="1:58" s="131" customFormat="1" ht="15">
      <c r="A194" s="132"/>
      <c r="B194" s="97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97"/>
      <c r="N194" s="132"/>
      <c r="O194" s="97"/>
      <c r="P194" s="97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</row>
    <row r="195" spans="1:58" s="131" customFormat="1" ht="15">
      <c r="A195" s="134"/>
      <c r="B195" s="133"/>
      <c r="C195" s="133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4"/>
      <c r="O195" s="133"/>
      <c r="P195" s="133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</row>
    <row r="196" spans="1:58" s="131" customFormat="1" ht="15">
      <c r="A196" s="134"/>
      <c r="B196" s="133"/>
      <c r="C196" s="133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4"/>
      <c r="O196" s="133"/>
      <c r="P196" s="133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</row>
    <row r="197" spans="1:58" s="131" customFormat="1" ht="15">
      <c r="A197" s="134"/>
      <c r="B197" s="133"/>
      <c r="C197" s="133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4"/>
      <c r="O197" s="133"/>
      <c r="P197" s="133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</row>
    <row r="198" spans="1:58" s="131" customFormat="1" ht="15">
      <c r="A198" s="134"/>
      <c r="B198" s="133"/>
      <c r="C198" s="133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4"/>
      <c r="O198" s="133"/>
      <c r="P198" s="133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</row>
    <row r="199" spans="1:58" s="131" customFormat="1" ht="15">
      <c r="A199" s="134"/>
      <c r="B199" s="133"/>
      <c r="C199" s="133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4"/>
      <c r="O199" s="133"/>
      <c r="P199" s="133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</row>
    <row r="200" spans="1:58" s="131" customFormat="1" ht="15">
      <c r="A200" s="134"/>
      <c r="B200" s="133"/>
      <c r="C200" s="133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4"/>
      <c r="O200" s="133"/>
      <c r="P200" s="133"/>
      <c r="Q200" s="116"/>
      <c r="R200" s="116"/>
      <c r="S200" s="116"/>
      <c r="T200" s="116"/>
      <c r="U200" s="116"/>
      <c r="V200" s="116"/>
      <c r="W200" s="116"/>
      <c r="X200" s="116"/>
      <c r="Y200" s="116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116"/>
      <c r="AQ200" s="116"/>
      <c r="AR200" s="116"/>
      <c r="AS200" s="116"/>
      <c r="AT200" s="116"/>
      <c r="AU200" s="116"/>
      <c r="AV200" s="116"/>
      <c r="AW200" s="116"/>
      <c r="AX200" s="116"/>
      <c r="AY200" s="116"/>
      <c r="AZ200" s="116"/>
      <c r="BA200" s="116"/>
      <c r="BB200" s="116"/>
      <c r="BC200" s="116"/>
      <c r="BD200" s="116"/>
      <c r="BE200" s="116"/>
      <c r="BF200" s="116"/>
    </row>
    <row r="201" spans="1:58" s="131" customFormat="1" ht="15">
      <c r="A201" s="134"/>
      <c r="B201" s="133"/>
      <c r="C201" s="133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4"/>
      <c r="O201" s="133"/>
      <c r="P201" s="133"/>
      <c r="Q201" s="116"/>
      <c r="R201" s="116"/>
      <c r="S201" s="116"/>
      <c r="T201" s="116"/>
      <c r="U201" s="116"/>
      <c r="V201" s="116"/>
      <c r="W201" s="116"/>
      <c r="X201" s="116"/>
      <c r="Y201" s="116"/>
      <c r="Z201" s="116"/>
      <c r="AA201" s="116"/>
      <c r="AB201" s="116"/>
      <c r="AC201" s="116"/>
      <c r="AD201" s="116"/>
      <c r="AE201" s="116"/>
      <c r="AF201" s="116"/>
      <c r="AG201" s="116"/>
      <c r="AH201" s="116"/>
      <c r="AI201" s="116"/>
      <c r="AJ201" s="116"/>
      <c r="AK201" s="116"/>
      <c r="AL201" s="116"/>
      <c r="AM201" s="116"/>
      <c r="AN201" s="116"/>
      <c r="AO201" s="116"/>
      <c r="AP201" s="116"/>
      <c r="AQ201" s="116"/>
      <c r="AR201" s="116"/>
      <c r="AS201" s="116"/>
      <c r="AT201" s="116"/>
      <c r="AU201" s="116"/>
      <c r="AV201" s="116"/>
      <c r="AW201" s="116"/>
      <c r="AX201" s="116"/>
      <c r="AY201" s="116"/>
      <c r="AZ201" s="116"/>
      <c r="BA201" s="116"/>
      <c r="BB201" s="116"/>
      <c r="BC201" s="116"/>
      <c r="BD201" s="116"/>
      <c r="BE201" s="116"/>
      <c r="BF201" s="116"/>
    </row>
    <row r="202" spans="1:58" s="131" customFormat="1" ht="15">
      <c r="A202" s="134"/>
      <c r="B202" s="133"/>
      <c r="C202" s="133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4"/>
      <c r="O202" s="133"/>
      <c r="P202" s="133"/>
      <c r="Q202" s="116"/>
      <c r="R202" s="116"/>
      <c r="S202" s="116"/>
      <c r="T202" s="116"/>
      <c r="U202" s="116"/>
      <c r="V202" s="116"/>
      <c r="W202" s="116"/>
      <c r="X202" s="116"/>
      <c r="Y202" s="116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116"/>
      <c r="AK202" s="116"/>
      <c r="AL202" s="116"/>
      <c r="AM202" s="116"/>
      <c r="AN202" s="116"/>
      <c r="AO202" s="116"/>
      <c r="AP202" s="116"/>
      <c r="AQ202" s="116"/>
      <c r="AR202" s="116"/>
      <c r="AS202" s="116"/>
      <c r="AT202" s="116"/>
      <c r="AU202" s="116"/>
      <c r="AV202" s="116"/>
      <c r="AW202" s="116"/>
      <c r="AX202" s="116"/>
      <c r="AY202" s="116"/>
      <c r="AZ202" s="116"/>
      <c r="BA202" s="116"/>
      <c r="BB202" s="116"/>
      <c r="BC202" s="116"/>
      <c r="BD202" s="116"/>
      <c r="BE202" s="116"/>
      <c r="BF202" s="116"/>
    </row>
    <row r="203" spans="1:58" s="131" customFormat="1" ht="15">
      <c r="A203" s="134"/>
      <c r="B203" s="133"/>
      <c r="C203" s="133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4"/>
      <c r="O203" s="133"/>
      <c r="P203" s="133"/>
      <c r="Q203" s="116"/>
      <c r="R203" s="116"/>
      <c r="S203" s="116"/>
      <c r="T203" s="116"/>
      <c r="U203" s="116"/>
      <c r="V203" s="116"/>
      <c r="W203" s="116"/>
      <c r="X203" s="116"/>
      <c r="Y203" s="116"/>
      <c r="Z203" s="116"/>
      <c r="AA203" s="116"/>
      <c r="AB203" s="116"/>
      <c r="AC203" s="116"/>
      <c r="AD203" s="116"/>
      <c r="AE203" s="116"/>
      <c r="AF203" s="116"/>
      <c r="AG203" s="116"/>
      <c r="AH203" s="116"/>
      <c r="AI203" s="116"/>
      <c r="AJ203" s="116"/>
      <c r="AK203" s="116"/>
      <c r="AL203" s="116"/>
      <c r="AM203" s="116"/>
      <c r="AN203" s="116"/>
      <c r="AO203" s="116"/>
      <c r="AP203" s="116"/>
      <c r="AQ203" s="116"/>
      <c r="AR203" s="116"/>
      <c r="AS203" s="116"/>
      <c r="AT203" s="116"/>
      <c r="AU203" s="116"/>
      <c r="AV203" s="116"/>
      <c r="AW203" s="116"/>
      <c r="AX203" s="116"/>
      <c r="AY203" s="116"/>
      <c r="AZ203" s="116"/>
      <c r="BA203" s="116"/>
      <c r="BB203" s="116"/>
      <c r="BC203" s="116"/>
      <c r="BD203" s="116"/>
      <c r="BE203" s="116"/>
      <c r="BF203" s="116"/>
    </row>
    <row r="204" spans="1:58" s="131" customFormat="1" ht="15">
      <c r="A204" s="134"/>
      <c r="B204" s="133"/>
      <c r="C204" s="133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4"/>
      <c r="O204" s="133"/>
      <c r="P204" s="133"/>
      <c r="Q204" s="116"/>
      <c r="R204" s="116"/>
      <c r="S204" s="116"/>
      <c r="T204" s="116"/>
      <c r="U204" s="116"/>
      <c r="V204" s="116"/>
      <c r="W204" s="116"/>
      <c r="X204" s="116"/>
      <c r="Y204" s="116"/>
      <c r="Z204" s="116"/>
      <c r="AA204" s="116"/>
      <c r="AB204" s="116"/>
      <c r="AC204" s="116"/>
      <c r="AD204" s="116"/>
      <c r="AE204" s="116"/>
      <c r="AF204" s="116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116"/>
      <c r="AQ204" s="116"/>
      <c r="AR204" s="116"/>
      <c r="AS204" s="116"/>
      <c r="AT204" s="116"/>
      <c r="AU204" s="116"/>
      <c r="AV204" s="116"/>
      <c r="AW204" s="116"/>
      <c r="AX204" s="116"/>
      <c r="AY204" s="116"/>
      <c r="AZ204" s="116"/>
      <c r="BA204" s="116"/>
      <c r="BB204" s="116"/>
      <c r="BC204" s="116"/>
      <c r="BD204" s="116"/>
      <c r="BE204" s="116"/>
      <c r="BF204" s="116"/>
    </row>
    <row r="205" spans="1:58" s="131" customFormat="1" ht="15">
      <c r="A205" s="134"/>
      <c r="B205" s="133"/>
      <c r="C205" s="133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4"/>
      <c r="O205" s="133"/>
      <c r="P205" s="133"/>
      <c r="Q205" s="116"/>
      <c r="R205" s="116"/>
      <c r="S205" s="116"/>
      <c r="T205" s="116"/>
      <c r="U205" s="116"/>
      <c r="V205" s="116"/>
      <c r="W205" s="116"/>
      <c r="X205" s="116"/>
      <c r="Y205" s="116"/>
      <c r="Z205" s="116"/>
      <c r="AA205" s="116"/>
      <c r="AB205" s="116"/>
      <c r="AC205" s="116"/>
      <c r="AD205" s="116"/>
      <c r="AE205" s="116"/>
      <c r="AF205" s="116"/>
      <c r="AG205" s="116"/>
      <c r="AH205" s="116"/>
      <c r="AI205" s="116"/>
      <c r="AJ205" s="116"/>
      <c r="AK205" s="116"/>
      <c r="AL205" s="116"/>
      <c r="AM205" s="116"/>
      <c r="AN205" s="116"/>
      <c r="AO205" s="116"/>
      <c r="AP205" s="116"/>
      <c r="AQ205" s="116"/>
      <c r="AR205" s="116"/>
      <c r="AS205" s="116"/>
      <c r="AT205" s="116"/>
      <c r="AU205" s="116"/>
      <c r="AV205" s="116"/>
      <c r="AW205" s="116"/>
      <c r="AX205" s="116"/>
      <c r="AY205" s="116"/>
      <c r="AZ205" s="116"/>
      <c r="BA205" s="116"/>
      <c r="BB205" s="116"/>
      <c r="BC205" s="116"/>
      <c r="BD205" s="116"/>
      <c r="BE205" s="116"/>
      <c r="BF205" s="116"/>
    </row>
    <row r="206" spans="1:58" s="131" customFormat="1" ht="15">
      <c r="A206" s="134"/>
      <c r="B206" s="133"/>
      <c r="C206" s="133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4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  <c r="AC206" s="116"/>
      <c r="AD206" s="116"/>
      <c r="AE206" s="116"/>
      <c r="AF206" s="116"/>
      <c r="AG206" s="116"/>
      <c r="AH206" s="116"/>
      <c r="AI206" s="116"/>
      <c r="AJ206" s="116"/>
      <c r="AK206" s="116"/>
      <c r="AL206" s="116"/>
      <c r="AM206" s="116"/>
      <c r="AN206" s="116"/>
      <c r="AO206" s="116"/>
      <c r="AP206" s="116"/>
      <c r="AQ206" s="116"/>
      <c r="AR206" s="116"/>
      <c r="AS206" s="116"/>
      <c r="AT206" s="116"/>
      <c r="AU206" s="116"/>
      <c r="AV206" s="116"/>
      <c r="AW206" s="116"/>
      <c r="AX206" s="116"/>
      <c r="AY206" s="116"/>
      <c r="AZ206" s="116"/>
      <c r="BA206" s="116"/>
      <c r="BB206" s="116"/>
      <c r="BC206" s="116"/>
      <c r="BD206" s="116"/>
      <c r="BE206" s="116"/>
      <c r="BF206" s="116"/>
    </row>
    <row r="207" spans="1:58" s="131" customFormat="1" ht="15">
      <c r="A207" s="134"/>
      <c r="B207" s="133"/>
      <c r="C207" s="133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4"/>
      <c r="O207" s="116"/>
      <c r="P207" s="116"/>
      <c r="Q207" s="116"/>
      <c r="R207" s="116"/>
      <c r="S207" s="116"/>
      <c r="T207" s="116"/>
      <c r="U207" s="116"/>
      <c r="V207" s="116"/>
      <c r="W207" s="116"/>
      <c r="X207" s="116"/>
      <c r="Y207" s="116"/>
      <c r="Z207" s="116"/>
      <c r="AA207" s="116"/>
      <c r="AB207" s="116"/>
      <c r="AC207" s="116"/>
      <c r="AD207" s="116"/>
      <c r="AE207" s="116"/>
      <c r="AF207" s="116"/>
      <c r="AG207" s="116"/>
      <c r="AH207" s="116"/>
      <c r="AI207" s="116"/>
      <c r="AJ207" s="116"/>
      <c r="AK207" s="116"/>
      <c r="AL207" s="116"/>
      <c r="AM207" s="116"/>
      <c r="AN207" s="116"/>
      <c r="AO207" s="116"/>
      <c r="AP207" s="116"/>
      <c r="AQ207" s="116"/>
      <c r="AR207" s="116"/>
      <c r="AS207" s="116"/>
      <c r="AT207" s="116"/>
      <c r="AU207" s="116"/>
      <c r="AV207" s="116"/>
      <c r="AW207" s="116"/>
      <c r="AX207" s="116"/>
      <c r="AY207" s="116"/>
      <c r="AZ207" s="116"/>
      <c r="BA207" s="116"/>
      <c r="BB207" s="116"/>
      <c r="BC207" s="116"/>
      <c r="BD207" s="116"/>
      <c r="BE207" s="116"/>
      <c r="BF207" s="116"/>
    </row>
    <row r="208" spans="1:58" s="131" customFormat="1" ht="15">
      <c r="A208" s="134"/>
      <c r="B208" s="133"/>
      <c r="C208" s="133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4"/>
      <c r="O208" s="116"/>
      <c r="P208" s="116"/>
      <c r="Q208" s="116"/>
      <c r="R208" s="116"/>
      <c r="S208" s="116"/>
      <c r="T208" s="116"/>
      <c r="U208" s="116"/>
      <c r="V208" s="116"/>
      <c r="W208" s="116"/>
      <c r="X208" s="116"/>
      <c r="Y208" s="116"/>
      <c r="Z208" s="116"/>
      <c r="AA208" s="116"/>
      <c r="AB208" s="116"/>
      <c r="AC208" s="116"/>
      <c r="AD208" s="116"/>
      <c r="AE208" s="116"/>
      <c r="AF208" s="116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116"/>
      <c r="AQ208" s="116"/>
      <c r="AR208" s="116"/>
      <c r="AS208" s="116"/>
      <c r="AT208" s="116"/>
      <c r="AU208" s="116"/>
      <c r="AV208" s="116"/>
      <c r="AW208" s="116"/>
      <c r="AX208" s="116"/>
      <c r="AY208" s="116"/>
      <c r="AZ208" s="116"/>
      <c r="BA208" s="116"/>
      <c r="BB208" s="116"/>
      <c r="BC208" s="116"/>
      <c r="BD208" s="116"/>
      <c r="BE208" s="116"/>
      <c r="BF208" s="116"/>
    </row>
    <row r="209" spans="1:58" s="131" customFormat="1" ht="15">
      <c r="A209" s="134"/>
      <c r="B209" s="133"/>
      <c r="C209" s="133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4"/>
      <c r="O209" s="116"/>
      <c r="P209" s="116"/>
      <c r="Q209" s="116"/>
      <c r="R209" s="116"/>
      <c r="S209" s="116"/>
      <c r="T209" s="116"/>
      <c r="U209" s="116"/>
      <c r="V209" s="116"/>
      <c r="W209" s="116"/>
      <c r="X209" s="116"/>
      <c r="Y209" s="116"/>
      <c r="Z209" s="116"/>
      <c r="AA209" s="116"/>
      <c r="AB209" s="116"/>
      <c r="AC209" s="116"/>
      <c r="AD209" s="116"/>
      <c r="AE209" s="116"/>
      <c r="AF209" s="116"/>
      <c r="AG209" s="116"/>
      <c r="AH209" s="116"/>
      <c r="AI209" s="116"/>
      <c r="AJ209" s="116"/>
      <c r="AK209" s="116"/>
      <c r="AL209" s="116"/>
      <c r="AM209" s="116"/>
      <c r="AN209" s="116"/>
      <c r="AO209" s="116"/>
      <c r="AP209" s="116"/>
      <c r="AQ209" s="116"/>
      <c r="AR209" s="116"/>
      <c r="AS209" s="116"/>
      <c r="AT209" s="116"/>
      <c r="AU209" s="116"/>
      <c r="AV209" s="116"/>
      <c r="AW209" s="116"/>
      <c r="AX209" s="116"/>
      <c r="AY209" s="116"/>
      <c r="AZ209" s="116"/>
      <c r="BA209" s="116"/>
      <c r="BB209" s="116"/>
      <c r="BC209" s="116"/>
      <c r="BD209" s="116"/>
      <c r="BE209" s="116"/>
      <c r="BF209" s="116"/>
    </row>
    <row r="210" spans="1:58" s="131" customFormat="1" ht="15">
      <c r="A210" s="134"/>
      <c r="B210" s="133"/>
      <c r="C210" s="133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4"/>
      <c r="O210" s="116"/>
      <c r="P210" s="116"/>
      <c r="Q210" s="116"/>
      <c r="R210" s="116"/>
      <c r="S210" s="116"/>
      <c r="T210" s="116"/>
      <c r="U210" s="116"/>
      <c r="V210" s="116"/>
      <c r="W210" s="116"/>
      <c r="X210" s="116"/>
      <c r="Y210" s="116"/>
      <c r="Z210" s="116"/>
      <c r="AA210" s="116"/>
      <c r="AB210" s="116"/>
      <c r="AC210" s="116"/>
      <c r="AD210" s="116"/>
      <c r="AE210" s="116"/>
      <c r="AF210" s="116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116"/>
      <c r="AQ210" s="116"/>
      <c r="AR210" s="116"/>
      <c r="AS210" s="116"/>
      <c r="AT210" s="116"/>
      <c r="AU210" s="116"/>
      <c r="AV210" s="116"/>
      <c r="AW210" s="116"/>
      <c r="AX210" s="116"/>
      <c r="AY210" s="116"/>
      <c r="AZ210" s="116"/>
      <c r="BA210" s="116"/>
      <c r="BB210" s="116"/>
      <c r="BC210" s="116"/>
      <c r="BD210" s="116"/>
      <c r="BE210" s="116"/>
      <c r="BF210" s="116"/>
    </row>
    <row r="211" spans="1:58" s="131" customFormat="1" ht="15">
      <c r="A211" s="134"/>
      <c r="B211" s="133"/>
      <c r="C211" s="133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4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  <c r="Y211" s="116"/>
      <c r="Z211" s="116"/>
      <c r="AA211" s="116"/>
      <c r="AB211" s="116"/>
      <c r="AC211" s="116"/>
      <c r="AD211" s="116"/>
      <c r="AE211" s="116"/>
      <c r="AF211" s="116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116"/>
      <c r="AQ211" s="116"/>
      <c r="AR211" s="116"/>
      <c r="AS211" s="116"/>
      <c r="AT211" s="116"/>
      <c r="AU211" s="116"/>
      <c r="AV211" s="116"/>
      <c r="AW211" s="116"/>
      <c r="AX211" s="116"/>
      <c r="AY211" s="116"/>
      <c r="AZ211" s="116"/>
      <c r="BA211" s="116"/>
      <c r="BB211" s="116"/>
      <c r="BC211" s="116"/>
      <c r="BD211" s="116"/>
      <c r="BE211" s="116"/>
      <c r="BF211" s="116"/>
    </row>
    <row r="212" spans="1:58" s="131" customFormat="1" ht="15">
      <c r="A212" s="134"/>
      <c r="B212" s="133"/>
      <c r="C212" s="133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4"/>
      <c r="O212" s="116"/>
      <c r="P212" s="116"/>
      <c r="Q212" s="116"/>
      <c r="R212" s="116"/>
      <c r="S212" s="116"/>
      <c r="T212" s="116"/>
      <c r="U212" s="116"/>
      <c r="V212" s="116"/>
      <c r="W212" s="116"/>
      <c r="X212" s="116"/>
      <c r="Y212" s="116"/>
      <c r="Z212" s="116"/>
      <c r="AA212" s="116"/>
      <c r="AB212" s="116"/>
      <c r="AC212" s="116"/>
      <c r="AD212" s="116"/>
      <c r="AE212" s="116"/>
      <c r="AF212" s="116"/>
      <c r="AG212" s="116"/>
      <c r="AH212" s="116"/>
      <c r="AI212" s="116"/>
      <c r="AJ212" s="116"/>
      <c r="AK212" s="116"/>
      <c r="AL212" s="116"/>
      <c r="AM212" s="116"/>
      <c r="AN212" s="116"/>
      <c r="AO212" s="116"/>
      <c r="AP212" s="116"/>
      <c r="AQ212" s="116"/>
      <c r="AR212" s="116"/>
      <c r="AS212" s="116"/>
      <c r="AT212" s="116"/>
      <c r="AU212" s="116"/>
      <c r="AV212" s="116"/>
      <c r="AW212" s="116"/>
      <c r="AX212" s="116"/>
      <c r="AY212" s="116"/>
      <c r="AZ212" s="116"/>
      <c r="BA212" s="116"/>
      <c r="BB212" s="116"/>
      <c r="BC212" s="116"/>
      <c r="BD212" s="116"/>
      <c r="BE212" s="116"/>
      <c r="BF212" s="116"/>
    </row>
    <row r="213" spans="1:58" s="131" customFormat="1" ht="15">
      <c r="A213" s="134"/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4"/>
      <c r="O213" s="116"/>
      <c r="P213" s="116"/>
      <c r="Q213" s="116"/>
      <c r="R213" s="116"/>
      <c r="S213" s="116"/>
      <c r="T213" s="116"/>
      <c r="U213" s="116"/>
      <c r="V213" s="116"/>
      <c r="W213" s="116"/>
      <c r="X213" s="116"/>
      <c r="Y213" s="116"/>
      <c r="Z213" s="116"/>
      <c r="AA213" s="116"/>
      <c r="AB213" s="116"/>
      <c r="AC213" s="116"/>
      <c r="AD213" s="116"/>
      <c r="AE213" s="116"/>
      <c r="AF213" s="116"/>
      <c r="AG213" s="116"/>
      <c r="AH213" s="116"/>
      <c r="AI213" s="116"/>
      <c r="AJ213" s="116"/>
      <c r="AK213" s="116"/>
      <c r="AL213" s="116"/>
      <c r="AM213" s="116"/>
      <c r="AN213" s="116"/>
      <c r="AO213" s="116"/>
      <c r="AP213" s="116"/>
      <c r="AQ213" s="116"/>
      <c r="AR213" s="116"/>
      <c r="AS213" s="116"/>
      <c r="AT213" s="116"/>
      <c r="AU213" s="116"/>
      <c r="AV213" s="116"/>
      <c r="AW213" s="116"/>
      <c r="AX213" s="116"/>
      <c r="AY213" s="116"/>
      <c r="AZ213" s="116"/>
      <c r="BA213" s="116"/>
      <c r="BB213" s="116"/>
      <c r="BC213" s="116"/>
      <c r="BD213" s="116"/>
      <c r="BE213" s="116"/>
      <c r="BF213" s="116"/>
    </row>
    <row r="214" spans="1:58" s="131" customFormat="1" ht="15">
      <c r="A214" s="134"/>
      <c r="B214" s="133"/>
      <c r="C214" s="133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4"/>
      <c r="O214" s="116"/>
      <c r="P214" s="116"/>
      <c r="Q214" s="116"/>
      <c r="R214" s="116"/>
      <c r="S214" s="116"/>
      <c r="T214" s="116"/>
      <c r="U214" s="116"/>
      <c r="V214" s="116"/>
      <c r="W214" s="116"/>
      <c r="X214" s="116"/>
      <c r="Y214" s="116"/>
      <c r="Z214" s="116"/>
      <c r="AA214" s="116"/>
      <c r="AB214" s="116"/>
      <c r="AC214" s="116"/>
      <c r="AD214" s="116"/>
      <c r="AE214" s="116"/>
      <c r="AF214" s="116"/>
      <c r="AG214" s="116"/>
      <c r="AH214" s="116"/>
      <c r="AI214" s="116"/>
      <c r="AJ214" s="116"/>
      <c r="AK214" s="116"/>
      <c r="AL214" s="116"/>
      <c r="AM214" s="116"/>
      <c r="AN214" s="116"/>
      <c r="AO214" s="116"/>
      <c r="AP214" s="116"/>
      <c r="AQ214" s="116"/>
      <c r="AR214" s="116"/>
      <c r="AS214" s="116"/>
      <c r="AT214" s="116"/>
      <c r="AU214" s="116"/>
      <c r="AV214" s="116"/>
      <c r="AW214" s="116"/>
      <c r="AX214" s="116"/>
      <c r="AY214" s="116"/>
      <c r="AZ214" s="116"/>
      <c r="BA214" s="116"/>
      <c r="BB214" s="116"/>
      <c r="BC214" s="116"/>
      <c r="BD214" s="116"/>
      <c r="BE214" s="116"/>
      <c r="BF214" s="116"/>
    </row>
    <row r="215" spans="1:58" s="131" customFormat="1" ht="15">
      <c r="A215" s="134"/>
      <c r="B215" s="133"/>
      <c r="C215" s="133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4"/>
      <c r="O215" s="116"/>
      <c r="P215" s="116"/>
      <c r="Q215" s="116"/>
      <c r="R215" s="116"/>
      <c r="S215" s="116"/>
      <c r="T215" s="116"/>
      <c r="U215" s="116"/>
      <c r="V215" s="116"/>
      <c r="W215" s="116"/>
      <c r="X215" s="116"/>
      <c r="Y215" s="116"/>
      <c r="Z215" s="116"/>
      <c r="AA215" s="116"/>
      <c r="AB215" s="116"/>
      <c r="AC215" s="116"/>
      <c r="AD215" s="116"/>
      <c r="AE215" s="116"/>
      <c r="AF215" s="116"/>
      <c r="AG215" s="116"/>
      <c r="AH215" s="116"/>
      <c r="AI215" s="116"/>
      <c r="AJ215" s="116"/>
      <c r="AK215" s="116"/>
      <c r="AL215" s="116"/>
      <c r="AM215" s="116"/>
      <c r="AN215" s="116"/>
      <c r="AO215" s="116"/>
      <c r="AP215" s="116"/>
      <c r="AQ215" s="116"/>
      <c r="AR215" s="116"/>
      <c r="AS215" s="116"/>
      <c r="AT215" s="116"/>
      <c r="AU215" s="116"/>
      <c r="AV215" s="116"/>
      <c r="AW215" s="116"/>
      <c r="AX215" s="116"/>
      <c r="AY215" s="116"/>
      <c r="AZ215" s="116"/>
      <c r="BA215" s="116"/>
      <c r="BB215" s="116"/>
      <c r="BC215" s="116"/>
      <c r="BD215" s="116"/>
      <c r="BE215" s="116"/>
      <c r="BF215" s="116"/>
    </row>
    <row r="216" spans="1:58" s="131" customFormat="1" ht="15">
      <c r="A216" s="134"/>
      <c r="B216" s="133"/>
      <c r="C216" s="133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4"/>
      <c r="O216" s="116"/>
      <c r="P216" s="116"/>
      <c r="Q216" s="116"/>
      <c r="R216" s="116"/>
      <c r="S216" s="116"/>
      <c r="T216" s="116"/>
      <c r="U216" s="116"/>
      <c r="V216" s="116"/>
      <c r="W216" s="116"/>
      <c r="X216" s="116"/>
      <c r="Y216" s="116"/>
      <c r="Z216" s="116"/>
      <c r="AA216" s="116"/>
      <c r="AB216" s="116"/>
      <c r="AC216" s="116"/>
      <c r="AD216" s="116"/>
      <c r="AE216" s="116"/>
      <c r="AF216" s="116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116"/>
      <c r="AQ216" s="116"/>
      <c r="AR216" s="116"/>
      <c r="AS216" s="116"/>
      <c r="AT216" s="116"/>
      <c r="AU216" s="116"/>
      <c r="AV216" s="116"/>
      <c r="AW216" s="116"/>
      <c r="AX216" s="116"/>
      <c r="AY216" s="116"/>
      <c r="AZ216" s="116"/>
      <c r="BA216" s="116"/>
      <c r="BB216" s="116"/>
      <c r="BC216" s="116"/>
      <c r="BD216" s="116"/>
      <c r="BE216" s="116"/>
      <c r="BF216" s="116"/>
    </row>
    <row r="217" spans="1:58" s="131" customFormat="1" ht="15">
      <c r="A217" s="134"/>
      <c r="B217" s="133"/>
      <c r="C217" s="133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4"/>
      <c r="O217" s="116"/>
      <c r="P217" s="116"/>
      <c r="Q217" s="116"/>
      <c r="R217" s="116"/>
      <c r="S217" s="116"/>
      <c r="T217" s="116"/>
      <c r="U217" s="116"/>
      <c r="V217" s="116"/>
      <c r="W217" s="116"/>
      <c r="X217" s="116"/>
      <c r="Y217" s="116"/>
      <c r="Z217" s="116"/>
      <c r="AA217" s="116"/>
      <c r="AB217" s="116"/>
      <c r="AC217" s="116"/>
      <c r="AD217" s="116"/>
      <c r="AE217" s="116"/>
      <c r="AF217" s="116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116"/>
      <c r="AQ217" s="116"/>
      <c r="AR217" s="116"/>
      <c r="AS217" s="116"/>
      <c r="AT217" s="116"/>
      <c r="AU217" s="116"/>
      <c r="AV217" s="116"/>
      <c r="AW217" s="116"/>
      <c r="AX217" s="116"/>
      <c r="AY217" s="116"/>
      <c r="AZ217" s="116"/>
      <c r="BA217" s="116"/>
      <c r="BB217" s="116"/>
      <c r="BC217" s="116"/>
      <c r="BD217" s="116"/>
      <c r="BE217" s="116"/>
      <c r="BF217" s="116"/>
    </row>
    <row r="218" spans="1:58" s="131" customFormat="1" ht="15">
      <c r="A218" s="134"/>
      <c r="B218" s="133"/>
      <c r="C218" s="133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4"/>
      <c r="O218" s="116"/>
      <c r="P218" s="116"/>
      <c r="Q218" s="116"/>
      <c r="R218" s="116"/>
      <c r="S218" s="116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/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6"/>
      <c r="BC218" s="116"/>
      <c r="BD218" s="116"/>
      <c r="BE218" s="116"/>
      <c r="BF218" s="116"/>
    </row>
    <row r="219" spans="1:58" s="131" customFormat="1" ht="15">
      <c r="A219" s="134"/>
      <c r="B219" s="133"/>
      <c r="C219" s="133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4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  <c r="AC219" s="116"/>
      <c r="AD219" s="116"/>
      <c r="AE219" s="116"/>
      <c r="AF219" s="116"/>
      <c r="AG219" s="116"/>
      <c r="AH219" s="116"/>
      <c r="AI219" s="116"/>
      <c r="AJ219" s="116"/>
      <c r="AK219" s="116"/>
      <c r="AL219" s="116"/>
      <c r="AM219" s="116"/>
      <c r="AN219" s="116"/>
      <c r="AO219" s="116"/>
      <c r="AP219" s="116"/>
      <c r="AQ219" s="116"/>
      <c r="AR219" s="116"/>
      <c r="AS219" s="116"/>
      <c r="AT219" s="116"/>
      <c r="AU219" s="116"/>
      <c r="AV219" s="116"/>
      <c r="AW219" s="116"/>
      <c r="AX219" s="116"/>
      <c r="AY219" s="116"/>
      <c r="AZ219" s="116"/>
      <c r="BA219" s="116"/>
      <c r="BB219" s="116"/>
      <c r="BC219" s="116"/>
      <c r="BD219" s="116"/>
      <c r="BE219" s="116"/>
      <c r="BF219" s="116"/>
    </row>
    <row r="220" spans="1:58" s="131" customFormat="1" ht="15">
      <c r="A220" s="134"/>
      <c r="B220" s="133"/>
      <c r="C220" s="133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4"/>
      <c r="O220" s="116"/>
      <c r="P220" s="116"/>
      <c r="Q220" s="116"/>
      <c r="R220" s="116"/>
      <c r="S220" s="116"/>
      <c r="T220" s="116"/>
      <c r="U220" s="116"/>
      <c r="V220" s="116"/>
      <c r="W220" s="116"/>
      <c r="X220" s="116"/>
      <c r="Y220" s="116"/>
      <c r="Z220" s="116"/>
      <c r="AA220" s="116"/>
      <c r="AB220" s="116"/>
      <c r="AC220" s="116"/>
      <c r="AD220" s="116"/>
      <c r="AE220" s="116"/>
      <c r="AF220" s="116"/>
      <c r="AG220" s="116"/>
      <c r="AH220" s="116"/>
      <c r="AI220" s="116"/>
      <c r="AJ220" s="116"/>
      <c r="AK220" s="116"/>
      <c r="AL220" s="116"/>
      <c r="AM220" s="116"/>
      <c r="AN220" s="116"/>
      <c r="AO220" s="116"/>
      <c r="AP220" s="116"/>
      <c r="AQ220" s="116"/>
      <c r="AR220" s="116"/>
      <c r="AS220" s="116"/>
      <c r="AT220" s="116"/>
      <c r="AU220" s="116"/>
      <c r="AV220" s="116"/>
      <c r="AW220" s="116"/>
      <c r="AX220" s="116"/>
      <c r="AY220" s="116"/>
      <c r="AZ220" s="116"/>
      <c r="BA220" s="116"/>
      <c r="BB220" s="116"/>
      <c r="BC220" s="116"/>
      <c r="BD220" s="116"/>
      <c r="BE220" s="116"/>
      <c r="BF220" s="116"/>
    </row>
    <row r="221" spans="1:58" s="131" customFormat="1" ht="15">
      <c r="A221" s="134"/>
      <c r="B221" s="133"/>
      <c r="C221" s="133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4"/>
      <c r="O221" s="116"/>
      <c r="P221" s="116"/>
      <c r="Q221" s="116"/>
      <c r="R221" s="116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6"/>
      <c r="AM221" s="116"/>
      <c r="AN221" s="116"/>
      <c r="AO221" s="116"/>
      <c r="AP221" s="116"/>
      <c r="AQ221" s="116"/>
      <c r="AR221" s="116"/>
      <c r="AS221" s="116"/>
      <c r="AT221" s="116"/>
      <c r="AU221" s="116"/>
      <c r="AV221" s="116"/>
      <c r="AW221" s="116"/>
      <c r="AX221" s="116"/>
      <c r="AY221" s="116"/>
      <c r="AZ221" s="116"/>
      <c r="BA221" s="116"/>
      <c r="BB221" s="116"/>
      <c r="BC221" s="116"/>
      <c r="BD221" s="116"/>
      <c r="BE221" s="116"/>
      <c r="BF221" s="116"/>
    </row>
    <row r="222" spans="1:58" s="131" customFormat="1" ht="15">
      <c r="A222" s="134"/>
      <c r="B222" s="133"/>
      <c r="C222" s="133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4"/>
      <c r="O222" s="116"/>
      <c r="P222" s="116"/>
      <c r="Q222" s="116"/>
      <c r="R222" s="116"/>
      <c r="S222" s="116"/>
      <c r="T222" s="116"/>
      <c r="U222" s="116"/>
      <c r="V222" s="116"/>
      <c r="W222" s="116"/>
      <c r="X222" s="116"/>
      <c r="Y222" s="116"/>
      <c r="Z222" s="116"/>
      <c r="AA222" s="116"/>
      <c r="AB222" s="116"/>
      <c r="AC222" s="116"/>
      <c r="AD222" s="116"/>
      <c r="AE222" s="116"/>
      <c r="AF222" s="116"/>
      <c r="AG222" s="116"/>
      <c r="AH222" s="116"/>
      <c r="AI222" s="116"/>
      <c r="AJ222" s="116"/>
      <c r="AK222" s="116"/>
      <c r="AL222" s="116"/>
      <c r="AM222" s="116"/>
      <c r="AN222" s="116"/>
      <c r="AO222" s="116"/>
      <c r="AP222" s="116"/>
      <c r="AQ222" s="116"/>
      <c r="AR222" s="116"/>
      <c r="AS222" s="116"/>
      <c r="AT222" s="116"/>
      <c r="AU222" s="116"/>
      <c r="AV222" s="116"/>
      <c r="AW222" s="116"/>
      <c r="AX222" s="116"/>
      <c r="AY222" s="116"/>
      <c r="AZ222" s="116"/>
      <c r="BA222" s="116"/>
      <c r="BB222" s="116"/>
      <c r="BC222" s="116"/>
      <c r="BD222" s="116"/>
      <c r="BE222" s="116"/>
      <c r="BF222" s="116"/>
    </row>
    <row r="223" spans="1:58" s="131" customFormat="1" ht="15">
      <c r="A223" s="134"/>
      <c r="B223" s="133"/>
      <c r="C223" s="133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4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  <c r="Z223" s="116"/>
      <c r="AA223" s="116"/>
      <c r="AB223" s="116"/>
      <c r="AC223" s="116"/>
      <c r="AD223" s="116"/>
      <c r="AE223" s="116"/>
      <c r="AF223" s="116"/>
      <c r="AG223" s="116"/>
      <c r="AH223" s="116"/>
      <c r="AI223" s="116"/>
      <c r="AJ223" s="116"/>
      <c r="AK223" s="116"/>
      <c r="AL223" s="116"/>
      <c r="AM223" s="116"/>
      <c r="AN223" s="116"/>
      <c r="AO223" s="116"/>
      <c r="AP223" s="116"/>
      <c r="AQ223" s="116"/>
      <c r="AR223" s="116"/>
      <c r="AS223" s="116"/>
      <c r="AT223" s="116"/>
      <c r="AU223" s="116"/>
      <c r="AV223" s="116"/>
      <c r="AW223" s="116"/>
      <c r="AX223" s="116"/>
      <c r="AY223" s="116"/>
      <c r="AZ223" s="116"/>
      <c r="BA223" s="116"/>
      <c r="BB223" s="116"/>
      <c r="BC223" s="116"/>
      <c r="BD223" s="116"/>
      <c r="BE223" s="116"/>
      <c r="BF223" s="116"/>
    </row>
    <row r="224" spans="1:58" s="131" customFormat="1" ht="15">
      <c r="A224" s="134"/>
      <c r="B224" s="133"/>
      <c r="C224" s="133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4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</row>
    <row r="225" spans="1:58" s="131" customFormat="1" ht="15">
      <c r="A225" s="134"/>
      <c r="B225" s="133"/>
      <c r="C225" s="133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4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</row>
    <row r="226" spans="1:58" s="131" customFormat="1" ht="15">
      <c r="A226" s="134"/>
      <c r="B226" s="133"/>
      <c r="C226" s="133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4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</row>
    <row r="227" spans="1:58" s="131" customFormat="1" ht="15">
      <c r="A227" s="134"/>
      <c r="B227" s="133"/>
      <c r="C227" s="133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4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</row>
    <row r="228" spans="1:58" s="131" customFormat="1" ht="15">
      <c r="A228" s="134"/>
      <c r="B228" s="133"/>
      <c r="C228" s="133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4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  <c r="AS228" s="116"/>
      <c r="AT228" s="116"/>
      <c r="AU228" s="116"/>
      <c r="AV228" s="116"/>
      <c r="AW228" s="116"/>
      <c r="AX228" s="116"/>
      <c r="AY228" s="116"/>
      <c r="AZ228" s="116"/>
      <c r="BA228" s="116"/>
      <c r="BB228" s="116"/>
      <c r="BC228" s="116"/>
      <c r="BD228" s="116"/>
      <c r="BE228" s="116"/>
      <c r="BF228" s="116"/>
    </row>
    <row r="229" spans="1:58" s="131" customFormat="1" ht="15">
      <c r="A229" s="134"/>
      <c r="B229" s="133"/>
      <c r="C229" s="133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4"/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</row>
    <row r="230" spans="1:58" s="131" customFormat="1" ht="15">
      <c r="A230" s="134"/>
      <c r="B230" s="133"/>
      <c r="C230" s="133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4"/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  <c r="AR230" s="116"/>
      <c r="AS230" s="116"/>
      <c r="AT230" s="116"/>
      <c r="AU230" s="116"/>
      <c r="AV230" s="116"/>
      <c r="AW230" s="116"/>
      <c r="AX230" s="116"/>
      <c r="AY230" s="116"/>
      <c r="AZ230" s="116"/>
      <c r="BA230" s="116"/>
      <c r="BB230" s="116"/>
      <c r="BC230" s="116"/>
      <c r="BD230" s="116"/>
      <c r="BE230" s="116"/>
      <c r="BF230" s="116"/>
    </row>
    <row r="231" spans="1:58" s="131" customFormat="1" ht="15">
      <c r="A231" s="134"/>
      <c r="B231" s="133"/>
      <c r="C231" s="133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4"/>
      <c r="O231" s="116"/>
      <c r="P231" s="116"/>
      <c r="Q231" s="116"/>
      <c r="R231" s="116"/>
      <c r="S231" s="116"/>
      <c r="T231" s="116"/>
      <c r="U231" s="116"/>
      <c r="V231" s="116"/>
      <c r="W231" s="116"/>
      <c r="X231" s="116"/>
      <c r="Y231" s="116"/>
      <c r="Z231" s="116"/>
      <c r="AA231" s="116"/>
      <c r="AB231" s="116"/>
      <c r="AC231" s="116"/>
      <c r="AD231" s="116"/>
      <c r="AE231" s="116"/>
      <c r="AF231" s="116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116"/>
      <c r="AQ231" s="116"/>
      <c r="AR231" s="116"/>
      <c r="AS231" s="116"/>
      <c r="AT231" s="116"/>
      <c r="AU231" s="116"/>
      <c r="AV231" s="116"/>
      <c r="AW231" s="116"/>
      <c r="AX231" s="116"/>
      <c r="AY231" s="116"/>
      <c r="AZ231" s="116"/>
      <c r="BA231" s="116"/>
      <c r="BB231" s="116"/>
      <c r="BC231" s="116"/>
      <c r="BD231" s="116"/>
      <c r="BE231" s="116"/>
      <c r="BF231" s="116"/>
    </row>
    <row r="232" spans="1:58" s="131" customFormat="1" ht="15">
      <c r="A232" s="134"/>
      <c r="B232" s="133"/>
      <c r="C232" s="133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4"/>
      <c r="O232" s="116"/>
      <c r="P232" s="116"/>
      <c r="Q232" s="116"/>
      <c r="R232" s="116"/>
      <c r="S232" s="116"/>
      <c r="T232" s="116"/>
      <c r="U232" s="116"/>
      <c r="V232" s="116"/>
      <c r="W232" s="116"/>
      <c r="X232" s="116"/>
      <c r="Y232" s="116"/>
      <c r="Z232" s="116"/>
      <c r="AA232" s="116"/>
      <c r="AB232" s="116"/>
      <c r="AC232" s="116"/>
      <c r="AD232" s="116"/>
      <c r="AE232" s="116"/>
      <c r="AF232" s="116"/>
      <c r="AG232" s="116"/>
      <c r="AH232" s="116"/>
      <c r="AI232" s="116"/>
      <c r="AJ232" s="116"/>
      <c r="AK232" s="116"/>
      <c r="AL232" s="116"/>
      <c r="AM232" s="116"/>
      <c r="AN232" s="116"/>
      <c r="AO232" s="116"/>
      <c r="AP232" s="116"/>
      <c r="AQ232" s="116"/>
      <c r="AR232" s="116"/>
      <c r="AS232" s="116"/>
      <c r="AT232" s="116"/>
      <c r="AU232" s="116"/>
      <c r="AV232" s="116"/>
      <c r="AW232" s="116"/>
      <c r="AX232" s="116"/>
      <c r="AY232" s="116"/>
      <c r="AZ232" s="116"/>
      <c r="BA232" s="116"/>
      <c r="BB232" s="116"/>
      <c r="BC232" s="116"/>
      <c r="BD232" s="116"/>
      <c r="BE232" s="116"/>
      <c r="BF232" s="116"/>
    </row>
    <row r="233" spans="1:58" s="131" customFormat="1" ht="15">
      <c r="A233" s="134"/>
      <c r="B233" s="133"/>
      <c r="C233" s="133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4"/>
      <c r="O233" s="116"/>
      <c r="P233" s="116"/>
      <c r="Q233" s="116"/>
      <c r="R233" s="116"/>
      <c r="S233" s="116"/>
      <c r="T233" s="116"/>
      <c r="U233" s="116"/>
      <c r="V233" s="116"/>
      <c r="W233" s="116"/>
      <c r="X233" s="116"/>
      <c r="Y233" s="116"/>
      <c r="Z233" s="116"/>
      <c r="AA233" s="116"/>
      <c r="AB233" s="116"/>
      <c r="AC233" s="116"/>
      <c r="AD233" s="116"/>
      <c r="AE233" s="116"/>
      <c r="AF233" s="116"/>
      <c r="AG233" s="116"/>
      <c r="AH233" s="116"/>
      <c r="AI233" s="116"/>
      <c r="AJ233" s="116"/>
      <c r="AK233" s="116"/>
      <c r="AL233" s="116"/>
      <c r="AM233" s="116"/>
      <c r="AN233" s="116"/>
      <c r="AO233" s="116"/>
      <c r="AP233" s="116"/>
      <c r="AQ233" s="116"/>
      <c r="AR233" s="116"/>
      <c r="AS233" s="116"/>
      <c r="AT233" s="116"/>
      <c r="AU233" s="116"/>
      <c r="AV233" s="116"/>
      <c r="AW233" s="116"/>
      <c r="AX233" s="116"/>
      <c r="AY233" s="116"/>
      <c r="AZ233" s="116"/>
      <c r="BA233" s="116"/>
      <c r="BB233" s="116"/>
      <c r="BC233" s="116"/>
      <c r="BD233" s="116"/>
      <c r="BE233" s="116"/>
      <c r="BF233" s="116"/>
    </row>
    <row r="234" spans="1:58" s="131" customFormat="1" ht="15">
      <c r="A234" s="134"/>
      <c r="B234" s="133"/>
      <c r="C234" s="133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4"/>
      <c r="O234" s="116"/>
      <c r="P234" s="116"/>
      <c r="Q234" s="116"/>
      <c r="R234" s="116"/>
      <c r="S234" s="116"/>
      <c r="T234" s="116"/>
      <c r="U234" s="116"/>
      <c r="V234" s="116"/>
      <c r="W234" s="116"/>
      <c r="X234" s="116"/>
      <c r="Y234" s="116"/>
      <c r="Z234" s="116"/>
      <c r="AA234" s="116"/>
      <c r="AB234" s="116"/>
      <c r="AC234" s="116"/>
      <c r="AD234" s="116"/>
      <c r="AE234" s="116"/>
      <c r="AF234" s="116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116"/>
      <c r="AQ234" s="116"/>
      <c r="AR234" s="116"/>
      <c r="AS234" s="116"/>
      <c r="AT234" s="116"/>
      <c r="AU234" s="116"/>
      <c r="AV234" s="116"/>
      <c r="AW234" s="116"/>
      <c r="AX234" s="116"/>
      <c r="AY234" s="116"/>
      <c r="AZ234" s="116"/>
      <c r="BA234" s="116"/>
      <c r="BB234" s="116"/>
      <c r="BC234" s="116"/>
      <c r="BD234" s="116"/>
      <c r="BE234" s="116"/>
      <c r="BF234" s="116"/>
    </row>
    <row r="235" spans="1:58" s="131" customFormat="1" ht="15">
      <c r="A235" s="134"/>
      <c r="B235" s="133"/>
      <c r="C235" s="133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4"/>
      <c r="O235" s="116"/>
      <c r="P235" s="116"/>
      <c r="Q235" s="116"/>
      <c r="R235" s="116"/>
      <c r="S235" s="116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16"/>
      <c r="AX235" s="116"/>
      <c r="AY235" s="116"/>
      <c r="AZ235" s="116"/>
      <c r="BA235" s="116"/>
      <c r="BB235" s="116"/>
      <c r="BC235" s="116"/>
      <c r="BD235" s="116"/>
      <c r="BE235" s="116"/>
      <c r="BF235" s="116"/>
    </row>
    <row r="236" spans="1:58" s="131" customFormat="1" ht="15">
      <c r="A236" s="134"/>
      <c r="B236" s="133"/>
      <c r="C236" s="133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4"/>
      <c r="O236" s="116"/>
      <c r="P236" s="116"/>
      <c r="Q236" s="116"/>
      <c r="R236" s="116"/>
      <c r="S236" s="116"/>
      <c r="T236" s="116"/>
      <c r="U236" s="116"/>
      <c r="V236" s="116"/>
      <c r="W236" s="116"/>
      <c r="X236" s="116"/>
      <c r="Y236" s="116"/>
      <c r="Z236" s="116"/>
      <c r="AA236" s="116"/>
      <c r="AB236" s="116"/>
      <c r="AC236" s="116"/>
      <c r="AD236" s="116"/>
      <c r="AE236" s="116"/>
      <c r="AF236" s="116"/>
      <c r="AG236" s="116"/>
      <c r="AH236" s="116"/>
      <c r="AI236" s="116"/>
      <c r="AJ236" s="116"/>
      <c r="AK236" s="116"/>
      <c r="AL236" s="116"/>
      <c r="AM236" s="116"/>
      <c r="AN236" s="116"/>
      <c r="AO236" s="116"/>
      <c r="AP236" s="116"/>
      <c r="AQ236" s="116"/>
      <c r="AR236" s="116"/>
      <c r="AS236" s="116"/>
      <c r="AT236" s="116"/>
      <c r="AU236" s="116"/>
      <c r="AV236" s="116"/>
      <c r="AW236" s="116"/>
      <c r="AX236" s="116"/>
      <c r="AY236" s="116"/>
      <c r="AZ236" s="116"/>
      <c r="BA236" s="116"/>
      <c r="BB236" s="116"/>
      <c r="BC236" s="116"/>
      <c r="BD236" s="116"/>
      <c r="BE236" s="116"/>
      <c r="BF236" s="116"/>
    </row>
    <row r="237" spans="1:14" s="131" customFormat="1" ht="12.75">
      <c r="A237" s="134"/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4"/>
    </row>
    <row r="238" spans="1:14" s="131" customFormat="1" ht="12.75">
      <c r="A238" s="134"/>
      <c r="B238" s="133"/>
      <c r="C238" s="133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4"/>
    </row>
    <row r="239" spans="1:14" s="131" customFormat="1" ht="12.75">
      <c r="A239" s="134"/>
      <c r="B239" s="133"/>
      <c r="C239" s="133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4"/>
    </row>
    <row r="240" spans="1:14" s="131" customFormat="1" ht="12.75">
      <c r="A240" s="134"/>
      <c r="B240" s="133"/>
      <c r="C240" s="133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4"/>
    </row>
    <row r="241" spans="1:14" s="131" customFormat="1" ht="12.75">
      <c r="A241" s="134"/>
      <c r="B241" s="133"/>
      <c r="C241" s="133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4"/>
    </row>
    <row r="242" spans="1:14" s="131" customFormat="1" ht="12.75">
      <c r="A242" s="134"/>
      <c r="B242" s="133"/>
      <c r="C242" s="133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4"/>
    </row>
    <row r="243" spans="1:14" s="131" customFormat="1" ht="12.75">
      <c r="A243" s="134"/>
      <c r="B243" s="133"/>
      <c r="C243" s="133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4"/>
    </row>
    <row r="244" spans="1:14" s="131" customFormat="1" ht="12.75">
      <c r="A244" s="134"/>
      <c r="B244" s="133"/>
      <c r="C244" s="133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4"/>
    </row>
    <row r="245" spans="1:14" s="131" customFormat="1" ht="12.75">
      <c r="A245" s="134"/>
      <c r="B245" s="133"/>
      <c r="C245" s="133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4"/>
    </row>
    <row r="246" spans="1:14" s="131" customFormat="1" ht="12.75">
      <c r="A246" s="134"/>
      <c r="B246" s="133"/>
      <c r="C246" s="133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4"/>
    </row>
    <row r="247" spans="1:14" s="131" customFormat="1" ht="12.75">
      <c r="A247" s="134"/>
      <c r="B247" s="133"/>
      <c r="C247" s="133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4"/>
    </row>
    <row r="248" spans="1:14" s="131" customFormat="1" ht="12.75">
      <c r="A248" s="134"/>
      <c r="B248" s="133"/>
      <c r="C248" s="133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4"/>
    </row>
    <row r="249" spans="1:14" s="131" customFormat="1" ht="12.75">
      <c r="A249" s="134"/>
      <c r="B249" s="133"/>
      <c r="C249" s="133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4"/>
    </row>
    <row r="250" spans="1:14" s="131" customFormat="1" ht="12.75">
      <c r="A250" s="134"/>
      <c r="B250" s="133"/>
      <c r="C250" s="133"/>
      <c r="D250" s="133"/>
      <c r="E250" s="133"/>
      <c r="F250" s="133"/>
      <c r="G250" s="133"/>
      <c r="H250" s="133"/>
      <c r="I250" s="133"/>
      <c r="J250" s="133"/>
      <c r="K250" s="133"/>
      <c r="L250" s="133"/>
      <c r="M250" s="133"/>
      <c r="N250" s="134"/>
    </row>
    <row r="251" spans="1:14" s="131" customFormat="1" ht="12.75">
      <c r="A251" s="134"/>
      <c r="B251" s="133"/>
      <c r="C251" s="133"/>
      <c r="D251" s="133"/>
      <c r="E251" s="133"/>
      <c r="F251" s="133"/>
      <c r="G251" s="133"/>
      <c r="H251" s="133"/>
      <c r="I251" s="133"/>
      <c r="J251" s="133"/>
      <c r="K251" s="133"/>
      <c r="L251" s="133"/>
      <c r="M251" s="133"/>
      <c r="N251" s="134"/>
    </row>
    <row r="252" spans="1:14" s="131" customFormat="1" ht="12.75">
      <c r="A252" s="134"/>
      <c r="B252" s="133"/>
      <c r="C252" s="133"/>
      <c r="D252" s="133"/>
      <c r="E252" s="133"/>
      <c r="F252" s="133"/>
      <c r="G252" s="133"/>
      <c r="H252" s="133"/>
      <c r="I252" s="133"/>
      <c r="J252" s="133"/>
      <c r="K252" s="133"/>
      <c r="L252" s="133"/>
      <c r="M252" s="133"/>
      <c r="N252" s="134"/>
    </row>
    <row r="253" spans="1:14" s="131" customFormat="1" ht="12.75">
      <c r="A253" s="134"/>
      <c r="B253" s="133"/>
      <c r="C253" s="133"/>
      <c r="D253" s="133"/>
      <c r="E253" s="133"/>
      <c r="F253" s="133"/>
      <c r="G253" s="133"/>
      <c r="H253" s="133"/>
      <c r="I253" s="133"/>
      <c r="J253" s="133"/>
      <c r="K253" s="133"/>
      <c r="L253" s="133"/>
      <c r="M253" s="133"/>
      <c r="N253" s="134"/>
    </row>
    <row r="254" spans="1:14" s="131" customFormat="1" ht="12.75">
      <c r="A254" s="134"/>
      <c r="B254" s="133"/>
      <c r="C254" s="133"/>
      <c r="D254" s="133"/>
      <c r="E254" s="133"/>
      <c r="F254" s="133"/>
      <c r="G254" s="133"/>
      <c r="H254" s="133"/>
      <c r="I254" s="133"/>
      <c r="J254" s="133"/>
      <c r="K254" s="133"/>
      <c r="L254" s="133"/>
      <c r="M254" s="133"/>
      <c r="N254" s="134"/>
    </row>
    <row r="255" spans="1:14" s="131" customFormat="1" ht="12.75">
      <c r="A255" s="134"/>
      <c r="B255" s="133"/>
      <c r="C255" s="133"/>
      <c r="D255" s="133"/>
      <c r="E255" s="133"/>
      <c r="F255" s="133"/>
      <c r="G255" s="133"/>
      <c r="H255" s="133"/>
      <c r="I255" s="133"/>
      <c r="J255" s="133"/>
      <c r="K255" s="133"/>
      <c r="L255" s="133"/>
      <c r="M255" s="133"/>
      <c r="N255" s="134"/>
    </row>
    <row r="256" spans="1:14" s="131" customFormat="1" ht="12.75">
      <c r="A256" s="134"/>
      <c r="B256" s="133"/>
      <c r="C256" s="133"/>
      <c r="D256" s="133"/>
      <c r="E256" s="133"/>
      <c r="F256" s="133"/>
      <c r="G256" s="133"/>
      <c r="H256" s="133"/>
      <c r="I256" s="133"/>
      <c r="J256" s="133"/>
      <c r="K256" s="133"/>
      <c r="L256" s="133"/>
      <c r="M256" s="133"/>
      <c r="N256" s="134"/>
    </row>
    <row r="257" spans="1:14" s="131" customFormat="1" ht="12.75">
      <c r="A257" s="134"/>
      <c r="B257" s="133"/>
      <c r="C257" s="133"/>
      <c r="D257" s="133"/>
      <c r="E257" s="133"/>
      <c r="F257" s="133"/>
      <c r="G257" s="133"/>
      <c r="H257" s="133"/>
      <c r="I257" s="133"/>
      <c r="J257" s="133"/>
      <c r="K257" s="133"/>
      <c r="L257" s="133"/>
      <c r="M257" s="133"/>
      <c r="N257" s="134"/>
    </row>
    <row r="258" spans="1:14" s="131" customFormat="1" ht="12.75">
      <c r="A258" s="134"/>
      <c r="B258" s="133"/>
      <c r="C258" s="133"/>
      <c r="D258" s="133"/>
      <c r="E258" s="133"/>
      <c r="F258" s="133"/>
      <c r="G258" s="133"/>
      <c r="H258" s="133"/>
      <c r="I258" s="133"/>
      <c r="J258" s="133"/>
      <c r="K258" s="133"/>
      <c r="L258" s="133"/>
      <c r="M258" s="133"/>
      <c r="N258" s="134"/>
    </row>
    <row r="259" spans="1:14" s="131" customFormat="1" ht="12.75">
      <c r="A259" s="134"/>
      <c r="B259" s="133"/>
      <c r="C259" s="133"/>
      <c r="D259" s="133"/>
      <c r="E259" s="133"/>
      <c r="F259" s="133"/>
      <c r="G259" s="133"/>
      <c r="H259" s="133"/>
      <c r="I259" s="133"/>
      <c r="J259" s="133"/>
      <c r="K259" s="133"/>
      <c r="L259" s="133"/>
      <c r="M259" s="133"/>
      <c r="N259" s="134"/>
    </row>
    <row r="260" spans="1:14" s="131" customFormat="1" ht="12.75">
      <c r="A260" s="134"/>
      <c r="B260" s="133"/>
      <c r="C260" s="133"/>
      <c r="D260" s="133"/>
      <c r="E260" s="133"/>
      <c r="F260" s="133"/>
      <c r="G260" s="133"/>
      <c r="H260" s="133"/>
      <c r="I260" s="133"/>
      <c r="J260" s="133"/>
      <c r="K260" s="133"/>
      <c r="L260" s="133"/>
      <c r="M260" s="133"/>
      <c r="N260" s="134"/>
    </row>
    <row r="261" spans="1:14" s="131" customFormat="1" ht="12.75">
      <c r="A261" s="134"/>
      <c r="B261" s="133"/>
      <c r="C261" s="133"/>
      <c r="D261" s="133"/>
      <c r="E261" s="133"/>
      <c r="F261" s="133"/>
      <c r="G261" s="133"/>
      <c r="H261" s="133"/>
      <c r="I261" s="133"/>
      <c r="J261" s="133"/>
      <c r="K261" s="133"/>
      <c r="L261" s="133"/>
      <c r="M261" s="133"/>
      <c r="N261" s="134"/>
    </row>
    <row r="262" spans="1:14" s="131" customFormat="1" ht="12.75">
      <c r="A262" s="134"/>
      <c r="B262" s="133"/>
      <c r="C262" s="133"/>
      <c r="D262" s="133"/>
      <c r="E262" s="133"/>
      <c r="F262" s="133"/>
      <c r="G262" s="133"/>
      <c r="H262" s="133"/>
      <c r="I262" s="133"/>
      <c r="J262" s="133"/>
      <c r="K262" s="133"/>
      <c r="L262" s="133"/>
      <c r="M262" s="133"/>
      <c r="N262" s="134"/>
    </row>
    <row r="263" spans="1:14" s="131" customFormat="1" ht="12.75">
      <c r="A263" s="134"/>
      <c r="B263" s="133"/>
      <c r="C263" s="133"/>
      <c r="D263" s="133"/>
      <c r="E263" s="133"/>
      <c r="F263" s="133"/>
      <c r="G263" s="133"/>
      <c r="H263" s="133"/>
      <c r="I263" s="133"/>
      <c r="J263" s="133"/>
      <c r="K263" s="133"/>
      <c r="L263" s="133"/>
      <c r="M263" s="133"/>
      <c r="N263" s="134"/>
    </row>
    <row r="264" spans="1:14" s="131" customFormat="1" ht="12.75">
      <c r="A264" s="134"/>
      <c r="B264" s="133"/>
      <c r="C264" s="133"/>
      <c r="D264" s="133"/>
      <c r="E264" s="133"/>
      <c r="F264" s="133"/>
      <c r="G264" s="133"/>
      <c r="H264" s="133"/>
      <c r="I264" s="133"/>
      <c r="J264" s="133"/>
      <c r="K264" s="133"/>
      <c r="L264" s="133"/>
      <c r="M264" s="133"/>
      <c r="N264" s="134"/>
    </row>
    <row r="265" spans="1:14" s="131" customFormat="1" ht="12.75">
      <c r="A265" s="134"/>
      <c r="B265" s="133"/>
      <c r="C265" s="133"/>
      <c r="D265" s="133"/>
      <c r="E265" s="133"/>
      <c r="F265" s="133"/>
      <c r="G265" s="133"/>
      <c r="H265" s="133"/>
      <c r="I265" s="133"/>
      <c r="J265" s="133"/>
      <c r="K265" s="133"/>
      <c r="L265" s="133"/>
      <c r="M265" s="133"/>
      <c r="N265" s="134"/>
    </row>
    <row r="266" spans="1:14" s="131" customFormat="1" ht="12.75">
      <c r="A266" s="134"/>
      <c r="B266" s="133"/>
      <c r="C266" s="133"/>
      <c r="D266" s="133"/>
      <c r="E266" s="133"/>
      <c r="F266" s="133"/>
      <c r="G266" s="133"/>
      <c r="H266" s="133"/>
      <c r="I266" s="133"/>
      <c r="J266" s="133"/>
      <c r="K266" s="133"/>
      <c r="L266" s="133"/>
      <c r="M266" s="133"/>
      <c r="N266" s="134"/>
    </row>
    <row r="267" spans="1:14" s="131" customFormat="1" ht="12.75">
      <c r="A267" s="134"/>
      <c r="B267" s="133"/>
      <c r="C267" s="133"/>
      <c r="D267" s="133"/>
      <c r="E267" s="133"/>
      <c r="F267" s="133"/>
      <c r="G267" s="133"/>
      <c r="H267" s="133"/>
      <c r="I267" s="133"/>
      <c r="J267" s="133"/>
      <c r="K267" s="133"/>
      <c r="L267" s="133"/>
      <c r="M267" s="133"/>
      <c r="N267" s="134"/>
    </row>
    <row r="268" spans="1:14" s="131" customFormat="1" ht="12.75">
      <c r="A268" s="134"/>
      <c r="B268" s="133"/>
      <c r="C268" s="133"/>
      <c r="D268" s="133"/>
      <c r="E268" s="133"/>
      <c r="F268" s="133"/>
      <c r="G268" s="133"/>
      <c r="H268" s="133"/>
      <c r="I268" s="133"/>
      <c r="J268" s="133"/>
      <c r="K268" s="133"/>
      <c r="L268" s="133"/>
      <c r="M268" s="133"/>
      <c r="N268" s="134"/>
    </row>
    <row r="269" spans="1:14" s="131" customFormat="1" ht="12.75">
      <c r="A269" s="134"/>
      <c r="B269" s="133"/>
      <c r="C269" s="133"/>
      <c r="D269" s="133"/>
      <c r="E269" s="133"/>
      <c r="F269" s="133"/>
      <c r="G269" s="133"/>
      <c r="H269" s="133"/>
      <c r="I269" s="133"/>
      <c r="J269" s="133"/>
      <c r="K269" s="133"/>
      <c r="L269" s="133"/>
      <c r="M269" s="133"/>
      <c r="N269" s="134"/>
    </row>
    <row r="270" spans="1:14" s="131" customFormat="1" ht="12.75">
      <c r="A270" s="134"/>
      <c r="B270" s="133"/>
      <c r="C270" s="133"/>
      <c r="D270" s="133"/>
      <c r="E270" s="133"/>
      <c r="F270" s="133"/>
      <c r="G270" s="133"/>
      <c r="H270" s="133"/>
      <c r="I270" s="133"/>
      <c r="J270" s="133"/>
      <c r="K270" s="133"/>
      <c r="L270" s="133"/>
      <c r="M270" s="133"/>
      <c r="N270" s="134"/>
    </row>
    <row r="271" spans="1:14" s="131" customFormat="1" ht="12.75">
      <c r="A271" s="134"/>
      <c r="B271" s="133"/>
      <c r="C271" s="133"/>
      <c r="D271" s="133"/>
      <c r="E271" s="133"/>
      <c r="F271" s="133"/>
      <c r="G271" s="133"/>
      <c r="H271" s="133"/>
      <c r="I271" s="133"/>
      <c r="J271" s="133"/>
      <c r="K271" s="133"/>
      <c r="L271" s="133"/>
      <c r="M271" s="133"/>
      <c r="N271" s="134"/>
    </row>
    <row r="272" spans="1:14" s="131" customFormat="1" ht="12.75">
      <c r="A272" s="134"/>
      <c r="B272" s="133"/>
      <c r="C272" s="133"/>
      <c r="D272" s="133"/>
      <c r="E272" s="133"/>
      <c r="F272" s="133"/>
      <c r="G272" s="133"/>
      <c r="H272" s="133"/>
      <c r="I272" s="133"/>
      <c r="J272" s="133"/>
      <c r="K272" s="133"/>
      <c r="L272" s="133"/>
      <c r="M272" s="133"/>
      <c r="N272" s="134"/>
    </row>
    <row r="273" spans="1:14" s="131" customFormat="1" ht="12.75">
      <c r="A273" s="134"/>
      <c r="B273" s="133"/>
      <c r="C273" s="133"/>
      <c r="D273" s="133"/>
      <c r="E273" s="133"/>
      <c r="F273" s="133"/>
      <c r="G273" s="133"/>
      <c r="H273" s="133"/>
      <c r="I273" s="133"/>
      <c r="J273" s="133"/>
      <c r="K273" s="133"/>
      <c r="L273" s="133"/>
      <c r="M273" s="133"/>
      <c r="N273" s="134"/>
    </row>
    <row r="274" spans="1:14" s="131" customFormat="1" ht="12.75">
      <c r="A274" s="134"/>
      <c r="B274" s="133"/>
      <c r="C274" s="133"/>
      <c r="D274" s="133"/>
      <c r="E274" s="133"/>
      <c r="F274" s="133"/>
      <c r="G274" s="133"/>
      <c r="H274" s="133"/>
      <c r="I274" s="133"/>
      <c r="J274" s="133"/>
      <c r="K274" s="133"/>
      <c r="L274" s="133"/>
      <c r="M274" s="133"/>
      <c r="N274" s="134"/>
    </row>
    <row r="275" spans="1:14" s="131" customFormat="1" ht="12.75">
      <c r="A275" s="134"/>
      <c r="B275" s="133"/>
      <c r="C275" s="133"/>
      <c r="D275" s="133"/>
      <c r="E275" s="133"/>
      <c r="F275" s="133"/>
      <c r="G275" s="133"/>
      <c r="H275" s="133"/>
      <c r="I275" s="133"/>
      <c r="J275" s="133"/>
      <c r="K275" s="133"/>
      <c r="L275" s="133"/>
      <c r="M275" s="133"/>
      <c r="N275" s="134"/>
    </row>
    <row r="276" spans="1:14" s="131" customFormat="1" ht="12.75">
      <c r="A276" s="134"/>
      <c r="B276" s="133"/>
      <c r="C276" s="133"/>
      <c r="D276" s="133"/>
      <c r="E276" s="133"/>
      <c r="F276" s="133"/>
      <c r="G276" s="133"/>
      <c r="H276" s="133"/>
      <c r="I276" s="133"/>
      <c r="J276" s="133"/>
      <c r="K276" s="133"/>
      <c r="L276" s="133"/>
      <c r="M276" s="133"/>
      <c r="N276" s="134"/>
    </row>
    <row r="277" spans="1:14" s="131" customFormat="1" ht="12.75">
      <c r="A277" s="134"/>
      <c r="B277" s="133"/>
      <c r="C277" s="133"/>
      <c r="D277" s="133"/>
      <c r="E277" s="133"/>
      <c r="F277" s="133"/>
      <c r="G277" s="133"/>
      <c r="H277" s="133"/>
      <c r="I277" s="133"/>
      <c r="J277" s="133"/>
      <c r="K277" s="133"/>
      <c r="L277" s="133"/>
      <c r="M277" s="133"/>
      <c r="N277" s="134"/>
    </row>
    <row r="278" spans="1:14" s="131" customFormat="1" ht="12.75">
      <c r="A278" s="134"/>
      <c r="B278" s="133"/>
      <c r="C278" s="133"/>
      <c r="D278" s="133"/>
      <c r="E278" s="133"/>
      <c r="F278" s="133"/>
      <c r="G278" s="133"/>
      <c r="H278" s="133"/>
      <c r="I278" s="133"/>
      <c r="J278" s="133"/>
      <c r="K278" s="133"/>
      <c r="L278" s="133"/>
      <c r="M278" s="133"/>
      <c r="N278" s="134"/>
    </row>
    <row r="279" spans="1:14" s="131" customFormat="1" ht="12.75">
      <c r="A279" s="134"/>
      <c r="B279" s="133"/>
      <c r="C279" s="133"/>
      <c r="D279" s="133"/>
      <c r="E279" s="133"/>
      <c r="F279" s="133"/>
      <c r="G279" s="133"/>
      <c r="H279" s="133"/>
      <c r="I279" s="133"/>
      <c r="J279" s="133"/>
      <c r="K279" s="133"/>
      <c r="L279" s="133"/>
      <c r="M279" s="133"/>
      <c r="N279" s="134"/>
    </row>
    <row r="280" spans="1:14" s="131" customFormat="1" ht="12.75">
      <c r="A280" s="134"/>
      <c r="B280" s="133"/>
      <c r="C280" s="133"/>
      <c r="D280" s="133"/>
      <c r="E280" s="133"/>
      <c r="F280" s="133"/>
      <c r="G280" s="133"/>
      <c r="H280" s="133"/>
      <c r="I280" s="133"/>
      <c r="J280" s="133"/>
      <c r="K280" s="133"/>
      <c r="L280" s="133"/>
      <c r="M280" s="133"/>
      <c r="N280" s="134"/>
    </row>
    <row r="281" spans="1:14" s="131" customFormat="1" ht="12.75">
      <c r="A281" s="134"/>
      <c r="B281" s="133"/>
      <c r="C281" s="133"/>
      <c r="D281" s="133"/>
      <c r="E281" s="133"/>
      <c r="F281" s="133"/>
      <c r="G281" s="133"/>
      <c r="H281" s="133"/>
      <c r="I281" s="133"/>
      <c r="J281" s="133"/>
      <c r="K281" s="133"/>
      <c r="L281" s="133"/>
      <c r="M281" s="133"/>
      <c r="N281" s="134"/>
    </row>
    <row r="282" spans="1:14" s="131" customFormat="1" ht="12.75">
      <c r="A282" s="134"/>
      <c r="B282" s="133"/>
      <c r="C282" s="133"/>
      <c r="D282" s="133"/>
      <c r="E282" s="133"/>
      <c r="F282" s="133"/>
      <c r="G282" s="133"/>
      <c r="H282" s="133"/>
      <c r="I282" s="133"/>
      <c r="J282" s="133"/>
      <c r="K282" s="133"/>
      <c r="L282" s="133"/>
      <c r="M282" s="133"/>
      <c r="N282" s="134"/>
    </row>
    <row r="283" spans="1:14" s="131" customFormat="1" ht="12.75">
      <c r="A283" s="134"/>
      <c r="B283" s="133"/>
      <c r="C283" s="133"/>
      <c r="D283" s="133"/>
      <c r="E283" s="133"/>
      <c r="F283" s="133"/>
      <c r="G283" s="133"/>
      <c r="H283" s="133"/>
      <c r="I283" s="133"/>
      <c r="J283" s="133"/>
      <c r="K283" s="133"/>
      <c r="L283" s="133"/>
      <c r="M283" s="133"/>
      <c r="N283" s="134"/>
    </row>
    <row r="284" spans="1:14" s="131" customFormat="1" ht="12.75">
      <c r="A284" s="134"/>
      <c r="B284" s="133"/>
      <c r="C284" s="133"/>
      <c r="D284" s="133"/>
      <c r="E284" s="133"/>
      <c r="F284" s="133"/>
      <c r="G284" s="133"/>
      <c r="H284" s="133"/>
      <c r="I284" s="133"/>
      <c r="J284" s="133"/>
      <c r="K284" s="133"/>
      <c r="L284" s="133"/>
      <c r="M284" s="133"/>
      <c r="N284" s="134"/>
    </row>
    <row r="285" spans="1:14" s="131" customFormat="1" ht="12.75">
      <c r="A285" s="134"/>
      <c r="B285" s="133"/>
      <c r="C285" s="133"/>
      <c r="D285" s="133"/>
      <c r="E285" s="133"/>
      <c r="F285" s="133"/>
      <c r="G285" s="133"/>
      <c r="H285" s="133"/>
      <c r="I285" s="133"/>
      <c r="J285" s="133"/>
      <c r="K285" s="133"/>
      <c r="L285" s="133"/>
      <c r="M285" s="133"/>
      <c r="N285" s="134"/>
    </row>
    <row r="286" spans="1:14" s="131" customFormat="1" ht="12.75">
      <c r="A286" s="134"/>
      <c r="B286" s="133"/>
      <c r="C286" s="133"/>
      <c r="D286" s="133"/>
      <c r="E286" s="133"/>
      <c r="F286" s="133"/>
      <c r="G286" s="133"/>
      <c r="H286" s="133"/>
      <c r="I286" s="133"/>
      <c r="J286" s="133"/>
      <c r="K286" s="133"/>
      <c r="L286" s="133"/>
      <c r="M286" s="133"/>
      <c r="N286" s="134"/>
    </row>
    <row r="287" spans="1:14" s="131" customFormat="1" ht="12.75">
      <c r="A287" s="134"/>
      <c r="B287" s="133"/>
      <c r="C287" s="133"/>
      <c r="D287" s="133"/>
      <c r="E287" s="133"/>
      <c r="F287" s="133"/>
      <c r="G287" s="133"/>
      <c r="H287" s="133"/>
      <c r="I287" s="133"/>
      <c r="J287" s="133"/>
      <c r="K287" s="133"/>
      <c r="L287" s="133"/>
      <c r="M287" s="133"/>
      <c r="N287" s="134"/>
    </row>
    <row r="288" spans="1:14" s="131" customFormat="1" ht="12.75">
      <c r="A288" s="134"/>
      <c r="B288" s="133"/>
      <c r="C288" s="133"/>
      <c r="D288" s="133"/>
      <c r="E288" s="133"/>
      <c r="F288" s="133"/>
      <c r="G288" s="133"/>
      <c r="H288" s="133"/>
      <c r="I288" s="133"/>
      <c r="J288" s="133"/>
      <c r="K288" s="133"/>
      <c r="L288" s="133"/>
      <c r="M288" s="133"/>
      <c r="N288" s="134"/>
    </row>
    <row r="289" spans="1:14" s="131" customFormat="1" ht="12.75">
      <c r="A289" s="134"/>
      <c r="B289" s="133"/>
      <c r="C289" s="133"/>
      <c r="D289" s="133"/>
      <c r="E289" s="133"/>
      <c r="F289" s="133"/>
      <c r="G289" s="133"/>
      <c r="H289" s="133"/>
      <c r="I289" s="133"/>
      <c r="J289" s="133"/>
      <c r="K289" s="133"/>
      <c r="L289" s="133"/>
      <c r="M289" s="133"/>
      <c r="N289" s="134"/>
    </row>
    <row r="290" spans="1:14" s="131" customFormat="1" ht="12.75">
      <c r="A290" s="134"/>
      <c r="B290" s="133"/>
      <c r="C290" s="133"/>
      <c r="D290" s="133"/>
      <c r="E290" s="133"/>
      <c r="F290" s="133"/>
      <c r="G290" s="133"/>
      <c r="H290" s="133"/>
      <c r="I290" s="133"/>
      <c r="J290" s="133"/>
      <c r="K290" s="133"/>
      <c r="L290" s="133"/>
      <c r="M290" s="133"/>
      <c r="N290" s="134"/>
    </row>
    <row r="291" spans="1:14" s="131" customFormat="1" ht="12.75">
      <c r="A291" s="134"/>
      <c r="B291" s="133"/>
      <c r="C291" s="133"/>
      <c r="D291" s="133"/>
      <c r="E291" s="133"/>
      <c r="F291" s="133"/>
      <c r="G291" s="133"/>
      <c r="H291" s="133"/>
      <c r="I291" s="133"/>
      <c r="J291" s="133"/>
      <c r="K291" s="133"/>
      <c r="L291" s="133"/>
      <c r="M291" s="133"/>
      <c r="N291" s="134"/>
    </row>
    <row r="292" spans="1:14" s="131" customFormat="1" ht="12.75">
      <c r="A292" s="134"/>
      <c r="B292" s="133"/>
      <c r="C292" s="133"/>
      <c r="D292" s="133"/>
      <c r="E292" s="133"/>
      <c r="F292" s="133"/>
      <c r="G292" s="133"/>
      <c r="H292" s="133"/>
      <c r="I292" s="133"/>
      <c r="J292" s="133"/>
      <c r="K292" s="133"/>
      <c r="L292" s="133"/>
      <c r="M292" s="133"/>
      <c r="N292" s="134"/>
    </row>
    <row r="293" spans="1:14" s="131" customFormat="1" ht="12.75">
      <c r="A293" s="134"/>
      <c r="B293" s="133"/>
      <c r="C293" s="133"/>
      <c r="D293" s="133"/>
      <c r="E293" s="133"/>
      <c r="F293" s="133"/>
      <c r="G293" s="133"/>
      <c r="H293" s="133"/>
      <c r="I293" s="133"/>
      <c r="J293" s="133"/>
      <c r="K293" s="133"/>
      <c r="L293" s="133"/>
      <c r="M293" s="133"/>
      <c r="N293" s="134"/>
    </row>
    <row r="294" spans="1:14" s="131" customFormat="1" ht="12.75">
      <c r="A294" s="134"/>
      <c r="B294" s="133"/>
      <c r="C294" s="133"/>
      <c r="D294" s="133"/>
      <c r="E294" s="133"/>
      <c r="F294" s="133"/>
      <c r="G294" s="133"/>
      <c r="H294" s="133"/>
      <c r="I294" s="133"/>
      <c r="J294" s="133"/>
      <c r="K294" s="133"/>
      <c r="L294" s="133"/>
      <c r="M294" s="133"/>
      <c r="N294" s="134"/>
    </row>
    <row r="295" spans="1:14" s="131" customFormat="1" ht="12.75">
      <c r="A295" s="134"/>
      <c r="B295" s="133"/>
      <c r="C295" s="133"/>
      <c r="D295" s="133"/>
      <c r="E295" s="133"/>
      <c r="F295" s="133"/>
      <c r="G295" s="133"/>
      <c r="H295" s="133"/>
      <c r="I295" s="133"/>
      <c r="J295" s="133"/>
      <c r="K295" s="133"/>
      <c r="L295" s="133"/>
      <c r="M295" s="133"/>
      <c r="N295" s="134"/>
    </row>
    <row r="296" spans="1:14" s="131" customFormat="1" ht="12.75">
      <c r="A296" s="134"/>
      <c r="B296" s="133"/>
      <c r="C296" s="133"/>
      <c r="D296" s="133"/>
      <c r="E296" s="133"/>
      <c r="F296" s="133"/>
      <c r="G296" s="133"/>
      <c r="H296" s="133"/>
      <c r="I296" s="133"/>
      <c r="J296" s="133"/>
      <c r="K296" s="133"/>
      <c r="L296" s="133"/>
      <c r="M296" s="133"/>
      <c r="N296" s="134"/>
    </row>
    <row r="297" spans="1:14" s="131" customFormat="1" ht="12.75">
      <c r="A297" s="134"/>
      <c r="B297" s="133"/>
      <c r="C297" s="133"/>
      <c r="D297" s="133"/>
      <c r="E297" s="133"/>
      <c r="F297" s="133"/>
      <c r="G297" s="133"/>
      <c r="H297" s="133"/>
      <c r="I297" s="133"/>
      <c r="J297" s="133"/>
      <c r="K297" s="133"/>
      <c r="L297" s="133"/>
      <c r="M297" s="133"/>
      <c r="N297" s="134"/>
    </row>
    <row r="298" spans="1:14" s="131" customFormat="1" ht="12.75">
      <c r="A298" s="134"/>
      <c r="B298" s="133"/>
      <c r="C298" s="133"/>
      <c r="D298" s="133"/>
      <c r="E298" s="133"/>
      <c r="F298" s="133"/>
      <c r="G298" s="133"/>
      <c r="H298" s="133"/>
      <c r="I298" s="133"/>
      <c r="J298" s="133"/>
      <c r="K298" s="133"/>
      <c r="L298" s="133"/>
      <c r="M298" s="133"/>
      <c r="N298" s="134"/>
    </row>
    <row r="299" spans="1:14" s="131" customFormat="1" ht="12.75">
      <c r="A299" s="134"/>
      <c r="B299" s="133"/>
      <c r="C299" s="133"/>
      <c r="D299" s="133"/>
      <c r="E299" s="133"/>
      <c r="F299" s="133"/>
      <c r="G299" s="133"/>
      <c r="H299" s="133"/>
      <c r="I299" s="133"/>
      <c r="J299" s="133"/>
      <c r="K299" s="133"/>
      <c r="L299" s="133"/>
      <c r="M299" s="133"/>
      <c r="N299" s="134"/>
    </row>
    <row r="300" spans="1:14" s="131" customFormat="1" ht="12.75">
      <c r="A300" s="134"/>
      <c r="B300" s="133"/>
      <c r="C300" s="133"/>
      <c r="D300" s="133"/>
      <c r="E300" s="133"/>
      <c r="F300" s="133"/>
      <c r="G300" s="133"/>
      <c r="H300" s="133"/>
      <c r="I300" s="133"/>
      <c r="J300" s="133"/>
      <c r="K300" s="133"/>
      <c r="L300" s="133"/>
      <c r="M300" s="133"/>
      <c r="N300" s="134"/>
    </row>
    <row r="301" spans="1:14" s="131" customFormat="1" ht="12.75">
      <c r="A301" s="134"/>
      <c r="B301" s="133"/>
      <c r="C301" s="133"/>
      <c r="D301" s="133"/>
      <c r="E301" s="133"/>
      <c r="F301" s="133"/>
      <c r="G301" s="133"/>
      <c r="H301" s="133"/>
      <c r="I301" s="133"/>
      <c r="J301" s="133"/>
      <c r="K301" s="133"/>
      <c r="L301" s="133"/>
      <c r="M301" s="133"/>
      <c r="N301" s="134"/>
    </row>
    <row r="302" spans="1:14" s="131" customFormat="1" ht="12.75">
      <c r="A302" s="134"/>
      <c r="B302" s="133"/>
      <c r="C302" s="133"/>
      <c r="D302" s="133"/>
      <c r="E302" s="133"/>
      <c r="F302" s="133"/>
      <c r="G302" s="133"/>
      <c r="H302" s="133"/>
      <c r="I302" s="133"/>
      <c r="J302" s="133"/>
      <c r="K302" s="133"/>
      <c r="L302" s="133"/>
      <c r="M302" s="133"/>
      <c r="N302" s="134"/>
    </row>
    <row r="303" spans="1:14" s="131" customFormat="1" ht="12.75">
      <c r="A303" s="134"/>
      <c r="B303" s="133"/>
      <c r="C303" s="133"/>
      <c r="D303" s="133"/>
      <c r="E303" s="133"/>
      <c r="F303" s="133"/>
      <c r="G303" s="133"/>
      <c r="H303" s="133"/>
      <c r="I303" s="133"/>
      <c r="J303" s="133"/>
      <c r="K303" s="133"/>
      <c r="L303" s="133"/>
      <c r="M303" s="133"/>
      <c r="N303" s="134"/>
    </row>
    <row r="304" spans="1:14" s="131" customFormat="1" ht="12.75">
      <c r="A304" s="134"/>
      <c r="B304" s="133"/>
      <c r="C304" s="133"/>
      <c r="D304" s="133"/>
      <c r="E304" s="133"/>
      <c r="F304" s="133"/>
      <c r="G304" s="133"/>
      <c r="H304" s="133"/>
      <c r="I304" s="133"/>
      <c r="J304" s="133"/>
      <c r="K304" s="133"/>
      <c r="L304" s="133"/>
      <c r="M304" s="133"/>
      <c r="N304" s="134"/>
    </row>
  </sheetData>
  <sheetProtection selectLockedCells="1" selectUnlockedCells="1"/>
  <mergeCells count="79">
    <mergeCell ref="B52:C52"/>
    <mergeCell ref="B58:C58"/>
    <mergeCell ref="B62:C62"/>
    <mergeCell ref="B63:C63"/>
    <mergeCell ref="B64:C64"/>
    <mergeCell ref="B65:C65"/>
    <mergeCell ref="B53:C53"/>
    <mergeCell ref="B55:C55"/>
    <mergeCell ref="B56:C56"/>
    <mergeCell ref="B57:C57"/>
    <mergeCell ref="B3:C3"/>
    <mergeCell ref="B4:C4"/>
    <mergeCell ref="B5:C5"/>
    <mergeCell ref="B44:C44"/>
    <mergeCell ref="B45:C45"/>
    <mergeCell ref="B6:C6"/>
    <mergeCell ref="B16:C16"/>
    <mergeCell ref="B8:C8"/>
    <mergeCell ref="B9:C9"/>
    <mergeCell ref="B10:C10"/>
    <mergeCell ref="A1:Q1"/>
    <mergeCell ref="B2:C2"/>
    <mergeCell ref="D2:E2"/>
    <mergeCell ref="F2:G2"/>
    <mergeCell ref="H2:I2"/>
    <mergeCell ref="J2:K2"/>
    <mergeCell ref="L2:M2"/>
    <mergeCell ref="N2:O2"/>
    <mergeCell ref="P2:Q2"/>
    <mergeCell ref="B11:C11"/>
    <mergeCell ref="B24:C24"/>
    <mergeCell ref="B12:C12"/>
    <mergeCell ref="B13:C13"/>
    <mergeCell ref="B15:C15"/>
    <mergeCell ref="B26:C26"/>
    <mergeCell ref="B27:C27"/>
    <mergeCell ref="B28:C28"/>
    <mergeCell ref="B18:C18"/>
    <mergeCell ref="B19:C19"/>
    <mergeCell ref="B20:C20"/>
    <mergeCell ref="B22:C22"/>
    <mergeCell ref="B37:C37"/>
    <mergeCell ref="B38:C38"/>
    <mergeCell ref="B39:C39"/>
    <mergeCell ref="B29:C29"/>
    <mergeCell ref="B34:C34"/>
    <mergeCell ref="B35:C35"/>
    <mergeCell ref="B36:C36"/>
    <mergeCell ref="B49:C49"/>
    <mergeCell ref="B50:C50"/>
    <mergeCell ref="B51:C51"/>
    <mergeCell ref="B42:C42"/>
    <mergeCell ref="B43:C43"/>
    <mergeCell ref="B47:C47"/>
    <mergeCell ref="B46:C46"/>
    <mergeCell ref="B59:C59"/>
    <mergeCell ref="A71:C71"/>
    <mergeCell ref="D71:M71"/>
    <mergeCell ref="B66:C66"/>
    <mergeCell ref="B67:C67"/>
    <mergeCell ref="B68:C68"/>
    <mergeCell ref="A72:C72"/>
    <mergeCell ref="D72:M72"/>
    <mergeCell ref="A70:C70"/>
    <mergeCell ref="D70:M70"/>
    <mergeCell ref="B75:C75"/>
    <mergeCell ref="D75:M75"/>
    <mergeCell ref="A76:C76"/>
    <mergeCell ref="A77:C77"/>
    <mergeCell ref="B73:C73"/>
    <mergeCell ref="D73:M73"/>
    <mergeCell ref="B74:C74"/>
    <mergeCell ref="D74:M74"/>
    <mergeCell ref="B84:C84"/>
    <mergeCell ref="E84:K84"/>
    <mergeCell ref="A78:C78"/>
    <mergeCell ref="A79:C79"/>
    <mergeCell ref="A80:C80"/>
    <mergeCell ref="A81:C81"/>
  </mergeCells>
  <printOptions/>
  <pageMargins left="0.75" right="0.75" top="1" bottom="1" header="0.5118055555555555" footer="0.5118055555555555"/>
  <pageSetup fitToHeight="1" fitToWidth="1" horizontalDpi="300" verticalDpi="3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5"/>
  <sheetViews>
    <sheetView tabSelected="1" zoomScaleSheetLayoutView="140" zoomScalePageLayoutView="0" workbookViewId="0" topLeftCell="A1">
      <pane ySplit="1" topLeftCell="A20" activePane="bottomLeft" state="frozen"/>
      <selection pane="topLeft" activeCell="A1" sqref="A1"/>
      <selection pane="bottomLeft" activeCell="F27" sqref="F27"/>
    </sheetView>
  </sheetViews>
  <sheetFormatPr defaultColWidth="9.140625" defaultRowHeight="12.75"/>
  <cols>
    <col min="1" max="1" width="6.57421875" style="0" customWidth="1"/>
    <col min="2" max="2" width="10.140625" style="0" customWidth="1"/>
    <col min="4" max="4" width="10.00390625" style="0" customWidth="1"/>
    <col min="6" max="6" width="11.28125" style="0" customWidth="1"/>
    <col min="8" max="8" width="9.28125" style="0" customWidth="1"/>
    <col min="9" max="9" width="9.8515625" style="0" customWidth="1"/>
    <col min="10" max="10" width="7.28125" style="0" customWidth="1"/>
    <col min="11" max="13" width="9.140625" style="0" hidden="1" customWidth="1"/>
    <col min="14" max="14" width="9.28125" style="0" hidden="1" customWidth="1"/>
    <col min="15" max="20" width="9.140625" style="0" hidden="1" customWidth="1"/>
    <col min="21" max="21" width="9.140625" style="0" customWidth="1"/>
  </cols>
  <sheetData>
    <row r="1" spans="1:13" ht="25.5" customHeight="1" thickBot="1">
      <c r="A1" s="385" t="s">
        <v>458</v>
      </c>
      <c r="B1" s="385"/>
      <c r="C1" s="135" t="s">
        <v>89</v>
      </c>
      <c r="D1" s="135" t="s">
        <v>90</v>
      </c>
      <c r="E1" s="135" t="s">
        <v>91</v>
      </c>
      <c r="F1" s="135" t="s">
        <v>92</v>
      </c>
      <c r="G1" s="135" t="s">
        <v>93</v>
      </c>
      <c r="H1" s="205" t="s">
        <v>94</v>
      </c>
      <c r="I1" s="205" t="s">
        <v>95</v>
      </c>
      <c r="J1" s="136"/>
      <c r="K1" s="137"/>
      <c r="L1" s="137"/>
      <c r="M1" s="137"/>
    </row>
    <row r="2" spans="1:19" ht="12" customHeight="1">
      <c r="A2" s="138" t="s">
        <v>0</v>
      </c>
      <c r="B2" s="212"/>
      <c r="C2" s="266">
        <v>120</v>
      </c>
      <c r="D2" s="258">
        <v>120</v>
      </c>
      <c r="E2" s="139">
        <v>120</v>
      </c>
      <c r="F2" s="139">
        <v>120</v>
      </c>
      <c r="G2" s="140">
        <v>120</v>
      </c>
      <c r="H2" s="186"/>
      <c r="I2" s="187"/>
      <c r="J2" s="185" t="s">
        <v>0</v>
      </c>
      <c r="K2" s="137"/>
      <c r="L2" s="137"/>
      <c r="M2" s="137">
        <f>+C2*Megrendelőlap!D3</f>
        <v>0</v>
      </c>
      <c r="N2" s="137">
        <f>+D2*Megrendelőlap!F3</f>
        <v>0</v>
      </c>
      <c r="O2" s="137">
        <f>+E2*Megrendelőlap!H3</f>
        <v>0</v>
      </c>
      <c r="P2" s="137">
        <f>+F2*Megrendelőlap!J3</f>
        <v>0</v>
      </c>
      <c r="Q2" s="137">
        <f>+G2*Megrendelőlap!L3</f>
        <v>0</v>
      </c>
      <c r="R2" s="137">
        <f>+H2*Megrendelőlap!N3</f>
        <v>0</v>
      </c>
      <c r="S2" s="137">
        <f>+I2*Megrendelőlap!P3</f>
        <v>0</v>
      </c>
    </row>
    <row r="3" spans="1:19" ht="12" customHeight="1">
      <c r="A3" s="141" t="s">
        <v>3</v>
      </c>
      <c r="B3" s="212"/>
      <c r="C3" s="266">
        <v>140</v>
      </c>
      <c r="D3" s="259">
        <v>170</v>
      </c>
      <c r="E3" s="142">
        <v>155</v>
      </c>
      <c r="F3" s="142">
        <v>150</v>
      </c>
      <c r="G3" s="143">
        <v>160</v>
      </c>
      <c r="H3" s="186"/>
      <c r="I3" s="187"/>
      <c r="J3" s="145" t="s">
        <v>3</v>
      </c>
      <c r="K3" s="137"/>
      <c r="L3" s="137"/>
      <c r="M3" s="137">
        <f>+C3*Megrendelőlap!D4</f>
        <v>0</v>
      </c>
      <c r="N3" s="137">
        <f>+D3*Megrendelőlap!F4</f>
        <v>0</v>
      </c>
      <c r="O3" s="137">
        <f>+E3*Megrendelőlap!H4</f>
        <v>0</v>
      </c>
      <c r="P3" s="137">
        <f>+F3*Megrendelőlap!J4</f>
        <v>0</v>
      </c>
      <c r="Q3" s="137">
        <f>+G3*Megrendelőlap!L4</f>
        <v>0</v>
      </c>
      <c r="R3" s="137">
        <f>+H3*Megrendelőlap!N4</f>
        <v>0</v>
      </c>
      <c r="S3" s="137">
        <f>+I3*Megrendelőlap!P4</f>
        <v>0</v>
      </c>
    </row>
    <row r="4" spans="1:19" ht="12" customHeight="1">
      <c r="A4" s="138" t="s">
        <v>4</v>
      </c>
      <c r="B4" s="212"/>
      <c r="C4" s="266">
        <v>480</v>
      </c>
      <c r="D4" s="259">
        <v>445</v>
      </c>
      <c r="E4" s="142">
        <v>405</v>
      </c>
      <c r="F4" s="142">
        <v>435</v>
      </c>
      <c r="G4" s="143">
        <v>380</v>
      </c>
      <c r="H4" s="188"/>
      <c r="I4" s="187"/>
      <c r="J4" s="144" t="s">
        <v>4</v>
      </c>
      <c r="L4" s="137"/>
      <c r="M4" s="137">
        <f>+C4*Megrendelőlap!D5</f>
        <v>0</v>
      </c>
      <c r="N4" s="137">
        <f>+D4*Megrendelőlap!F5</f>
        <v>0</v>
      </c>
      <c r="O4" s="137">
        <f>+E4*Megrendelőlap!H5</f>
        <v>0</v>
      </c>
      <c r="P4" s="137">
        <f>+F4*Megrendelőlap!J5</f>
        <v>0</v>
      </c>
      <c r="Q4" s="137">
        <f>+G4*Megrendelőlap!L5</f>
        <v>0</v>
      </c>
      <c r="R4" s="137">
        <f>+H4*Megrendelőlap!N5</f>
        <v>0</v>
      </c>
      <c r="S4" s="137">
        <f>+I4*Megrendelőlap!P5</f>
        <v>0</v>
      </c>
    </row>
    <row r="5" spans="1:19" ht="12" customHeight="1">
      <c r="A5" s="141" t="s">
        <v>6</v>
      </c>
      <c r="B5" s="212"/>
      <c r="C5" s="266">
        <v>435</v>
      </c>
      <c r="D5" s="259">
        <v>485</v>
      </c>
      <c r="E5" s="142">
        <v>495</v>
      </c>
      <c r="F5" s="142">
        <v>525</v>
      </c>
      <c r="G5" s="143">
        <v>480</v>
      </c>
      <c r="H5" s="188"/>
      <c r="I5" s="187"/>
      <c r="J5" s="145" t="s">
        <v>6</v>
      </c>
      <c r="K5" s="146"/>
      <c r="L5" s="137"/>
      <c r="M5" s="137">
        <f>+C5*Megrendelőlap!D6</f>
        <v>0</v>
      </c>
      <c r="N5" s="137">
        <f>+D5*Megrendelőlap!F6</f>
        <v>0</v>
      </c>
      <c r="O5" s="137">
        <f>+E5*Megrendelőlap!H6</f>
        <v>0</v>
      </c>
      <c r="P5" s="137">
        <f>+F5*Megrendelőlap!J6</f>
        <v>0</v>
      </c>
      <c r="Q5" s="137">
        <f>+G5*Megrendelőlap!L6</f>
        <v>0</v>
      </c>
      <c r="R5" s="137">
        <f>+H5*Megrendelőlap!N6</f>
        <v>0</v>
      </c>
      <c r="S5" s="137">
        <f>+I5*Megrendelőlap!P6</f>
        <v>0</v>
      </c>
    </row>
    <row r="6" spans="1:19" ht="12" customHeight="1">
      <c r="A6" s="141" t="s">
        <v>7</v>
      </c>
      <c r="B6" s="212"/>
      <c r="C6" s="266">
        <v>445</v>
      </c>
      <c r="D6" s="259">
        <v>450</v>
      </c>
      <c r="E6" s="142">
        <v>490</v>
      </c>
      <c r="F6" s="142">
        <v>425</v>
      </c>
      <c r="G6" s="143">
        <v>490</v>
      </c>
      <c r="H6" s="186"/>
      <c r="I6" s="187"/>
      <c r="J6" s="145" t="s">
        <v>7</v>
      </c>
      <c r="L6" s="137"/>
      <c r="M6" s="137">
        <f>+C6*Megrendelőlap!D7</f>
        <v>0</v>
      </c>
      <c r="N6" s="137">
        <f>+D6*Megrendelőlap!F7</f>
        <v>0</v>
      </c>
      <c r="O6" s="137">
        <f>+E6*Megrendelőlap!H7</f>
        <v>0</v>
      </c>
      <c r="P6" s="137">
        <f>+F6*Megrendelőlap!J7</f>
        <v>0</v>
      </c>
      <c r="Q6" s="137">
        <f>+G6*Megrendelőlap!L7</f>
        <v>0</v>
      </c>
      <c r="R6" s="137">
        <f>+H6*Megrendelőlap!N7</f>
        <v>0</v>
      </c>
      <c r="S6" s="137">
        <f>+I6*Megrendelőlap!P7</f>
        <v>0</v>
      </c>
    </row>
    <row r="7" spans="1:19" ht="12" customHeight="1">
      <c r="A7" s="141" t="s">
        <v>8</v>
      </c>
      <c r="B7" s="212"/>
      <c r="C7" s="266">
        <v>610</v>
      </c>
      <c r="D7" s="259">
        <v>565</v>
      </c>
      <c r="E7" s="142">
        <v>560</v>
      </c>
      <c r="F7" s="142">
        <v>590</v>
      </c>
      <c r="G7" s="143">
        <v>565</v>
      </c>
      <c r="H7" s="186"/>
      <c r="I7" s="187"/>
      <c r="J7" s="145" t="s">
        <v>8</v>
      </c>
      <c r="L7" s="137"/>
      <c r="M7" s="137">
        <f>+C7*Megrendelőlap!D8</f>
        <v>0</v>
      </c>
      <c r="N7" s="137">
        <f>+D7*Megrendelőlap!F8</f>
        <v>0</v>
      </c>
      <c r="O7" s="137">
        <f>+E7*Megrendelőlap!H8</f>
        <v>0</v>
      </c>
      <c r="P7" s="137">
        <f>+F7*Megrendelőlap!J8</f>
        <v>0</v>
      </c>
      <c r="Q7" s="137">
        <f>+G7*Megrendelőlap!L8</f>
        <v>0</v>
      </c>
      <c r="R7" s="137">
        <f>+H7*Megrendelőlap!N8</f>
        <v>0</v>
      </c>
      <c r="S7" s="137">
        <f>+I7*Megrendelőlap!P8</f>
        <v>0</v>
      </c>
    </row>
    <row r="8" spans="1:19" ht="12" customHeight="1">
      <c r="A8" s="141" t="s">
        <v>10</v>
      </c>
      <c r="B8" s="212"/>
      <c r="C8" s="266">
        <v>930</v>
      </c>
      <c r="D8" s="259">
        <v>1015</v>
      </c>
      <c r="E8" s="142">
        <v>895</v>
      </c>
      <c r="F8" s="142">
        <v>970</v>
      </c>
      <c r="G8" s="143">
        <v>955</v>
      </c>
      <c r="H8" s="186"/>
      <c r="I8" s="187"/>
      <c r="J8" s="145" t="s">
        <v>10</v>
      </c>
      <c r="L8" s="137"/>
      <c r="M8" s="137">
        <f>+C8*Megrendelőlap!D9</f>
        <v>0</v>
      </c>
      <c r="N8" s="137">
        <f>+D8*Megrendelőlap!F9</f>
        <v>0</v>
      </c>
      <c r="O8" s="137">
        <f>+E8*Megrendelőlap!H9</f>
        <v>0</v>
      </c>
      <c r="P8" s="137">
        <f>+F8*Megrendelőlap!J9</f>
        <v>0</v>
      </c>
      <c r="Q8" s="137">
        <f>+G8*Megrendelőlap!L9</f>
        <v>0</v>
      </c>
      <c r="R8" s="137">
        <f>+H8*Megrendelőlap!N9</f>
        <v>0</v>
      </c>
      <c r="S8" s="137">
        <f>+I8*Megrendelőlap!P9</f>
        <v>0</v>
      </c>
    </row>
    <row r="9" spans="1:19" ht="12" customHeight="1">
      <c r="A9" s="141" t="s">
        <v>12</v>
      </c>
      <c r="B9" s="212"/>
      <c r="C9" s="266">
        <v>415</v>
      </c>
      <c r="D9" s="259">
        <v>445</v>
      </c>
      <c r="E9" s="142">
        <v>395</v>
      </c>
      <c r="F9" s="142">
        <v>435</v>
      </c>
      <c r="G9" s="143">
        <v>475</v>
      </c>
      <c r="H9" s="186"/>
      <c r="I9" s="187"/>
      <c r="J9" s="145" t="s">
        <v>12</v>
      </c>
      <c r="K9" s="147"/>
      <c r="L9" s="137"/>
      <c r="M9" s="137">
        <f>+C9*Megrendelőlap!D10</f>
        <v>0</v>
      </c>
      <c r="N9" s="137">
        <f>+D9*Megrendelőlap!F10</f>
        <v>0</v>
      </c>
      <c r="O9" s="137">
        <f>+E9*Megrendelőlap!H10</f>
        <v>0</v>
      </c>
      <c r="P9" s="137">
        <f>+F9*Megrendelőlap!J10</f>
        <v>0</v>
      </c>
      <c r="Q9" s="137">
        <f>+G9*Megrendelőlap!L10</f>
        <v>0</v>
      </c>
      <c r="R9" s="137">
        <f>+H9*Megrendelőlap!N10</f>
        <v>0</v>
      </c>
      <c r="S9" s="137">
        <f>+I9*Megrendelőlap!P10</f>
        <v>0</v>
      </c>
    </row>
    <row r="10" spans="1:19" ht="12" customHeight="1">
      <c r="A10" s="141" t="s">
        <v>96</v>
      </c>
      <c r="B10" s="212"/>
      <c r="C10" s="266">
        <v>770</v>
      </c>
      <c r="D10" s="259">
        <v>815</v>
      </c>
      <c r="E10" s="142">
        <v>810</v>
      </c>
      <c r="F10" s="142">
        <v>845</v>
      </c>
      <c r="G10" s="143">
        <v>860</v>
      </c>
      <c r="H10" s="186"/>
      <c r="I10" s="187"/>
      <c r="J10" s="145" t="s">
        <v>96</v>
      </c>
      <c r="L10" s="137"/>
      <c r="M10" s="137">
        <f>+C10*Megrendelőlap!D11</f>
        <v>0</v>
      </c>
      <c r="N10" s="137">
        <f>+D10*Megrendelőlap!F11</f>
        <v>0</v>
      </c>
      <c r="O10" s="137">
        <f>+E10*Megrendelőlap!H11</f>
        <v>0</v>
      </c>
      <c r="P10" s="137">
        <f>+F10*Megrendelőlap!J11</f>
        <v>0</v>
      </c>
      <c r="Q10" s="137">
        <f>+G10*Megrendelőlap!L11</f>
        <v>0</v>
      </c>
      <c r="R10" s="137">
        <f>+H10*Megrendelőlap!N11</f>
        <v>0</v>
      </c>
      <c r="S10" s="137">
        <f>+I10*Megrendelőlap!P11</f>
        <v>0</v>
      </c>
    </row>
    <row r="11" spans="1:19" ht="12" customHeight="1">
      <c r="A11" s="141" t="s">
        <v>97</v>
      </c>
      <c r="B11" s="212"/>
      <c r="C11" s="266">
        <v>760</v>
      </c>
      <c r="D11" s="259">
        <v>825</v>
      </c>
      <c r="E11" s="142">
        <v>830</v>
      </c>
      <c r="F11" s="267"/>
      <c r="G11" s="143">
        <v>880</v>
      </c>
      <c r="H11" s="186"/>
      <c r="I11" s="187"/>
      <c r="J11" s="145" t="s">
        <v>97</v>
      </c>
      <c r="L11" s="137"/>
      <c r="M11" s="137">
        <f>+C11*Megrendelőlap!D12</f>
        <v>0</v>
      </c>
      <c r="N11" s="137">
        <f>+D11*Megrendelőlap!F12</f>
        <v>0</v>
      </c>
      <c r="O11" s="137">
        <f>+E11*Megrendelőlap!H12</f>
        <v>0</v>
      </c>
      <c r="P11" s="137">
        <f>+F11*Megrendelőlap!J12</f>
        <v>0</v>
      </c>
      <c r="Q11" s="137">
        <f>+G11*Megrendelőlap!L12</f>
        <v>0</v>
      </c>
      <c r="R11" s="137">
        <f>+H11*Megrendelőlap!N12</f>
        <v>0</v>
      </c>
      <c r="S11" s="137">
        <f>+I11*Megrendelőlap!P12</f>
        <v>0</v>
      </c>
    </row>
    <row r="12" spans="1:19" ht="12" customHeight="1">
      <c r="A12" s="141" t="s">
        <v>98</v>
      </c>
      <c r="B12" s="212"/>
      <c r="C12" s="266">
        <v>820</v>
      </c>
      <c r="D12" s="259">
        <v>815</v>
      </c>
      <c r="E12" s="142">
        <v>825</v>
      </c>
      <c r="F12" s="142">
        <v>805</v>
      </c>
      <c r="G12" s="143">
        <v>815</v>
      </c>
      <c r="H12" s="186"/>
      <c r="I12" s="187"/>
      <c r="J12" s="145" t="s">
        <v>98</v>
      </c>
      <c r="L12" s="137"/>
      <c r="M12" s="137">
        <f>+C12*Megrendelőlap!D13</f>
        <v>0</v>
      </c>
      <c r="N12" s="137">
        <f>+D12*Megrendelőlap!F13</f>
        <v>0</v>
      </c>
      <c r="O12" s="137">
        <f>+E12*Megrendelőlap!H13</f>
        <v>0</v>
      </c>
      <c r="P12" s="137">
        <f>+F12*Megrendelőlap!J13</f>
        <v>0</v>
      </c>
      <c r="Q12" s="137">
        <f>+G12*Megrendelőlap!L13</f>
        <v>0</v>
      </c>
      <c r="R12" s="137">
        <f>+H12*Megrendelőlap!N13</f>
        <v>0</v>
      </c>
      <c r="S12" s="137">
        <f>+I12*Megrendelőlap!P13</f>
        <v>0</v>
      </c>
    </row>
    <row r="13" spans="1:19" ht="12" customHeight="1">
      <c r="A13" s="141" t="s">
        <v>99</v>
      </c>
      <c r="B13" s="212"/>
      <c r="C13" s="266">
        <v>815</v>
      </c>
      <c r="D13" s="259">
        <v>820</v>
      </c>
      <c r="E13" s="142">
        <v>815</v>
      </c>
      <c r="F13" s="142">
        <v>820</v>
      </c>
      <c r="G13" s="143">
        <v>825</v>
      </c>
      <c r="H13" s="186"/>
      <c r="I13" s="187"/>
      <c r="J13" s="145" t="s">
        <v>99</v>
      </c>
      <c r="L13" s="137"/>
      <c r="M13" s="137">
        <f>+C13*Megrendelőlap!D14</f>
        <v>0</v>
      </c>
      <c r="N13" s="137">
        <f>+D13*Megrendelőlap!F14</f>
        <v>0</v>
      </c>
      <c r="O13" s="137">
        <f>+E13*Megrendelőlap!H14</f>
        <v>0</v>
      </c>
      <c r="P13" s="137">
        <f>+F13*Megrendelőlap!J14</f>
        <v>0</v>
      </c>
      <c r="Q13" s="137">
        <f>+G13*Megrendelőlap!L14</f>
        <v>0</v>
      </c>
      <c r="R13" s="137">
        <f>+H13*Megrendelőlap!N14</f>
        <v>0</v>
      </c>
      <c r="S13" s="137">
        <f>+I13*Megrendelőlap!P14</f>
        <v>0</v>
      </c>
    </row>
    <row r="14" spans="1:19" ht="12" customHeight="1">
      <c r="A14" s="141" t="s">
        <v>21</v>
      </c>
      <c r="B14" s="212"/>
      <c r="C14" s="266">
        <v>805</v>
      </c>
      <c r="D14" s="259">
        <v>830</v>
      </c>
      <c r="E14" s="142">
        <v>825</v>
      </c>
      <c r="F14" s="142">
        <v>795</v>
      </c>
      <c r="G14" s="143">
        <v>775</v>
      </c>
      <c r="H14" s="188"/>
      <c r="I14" s="187"/>
      <c r="J14" s="145" t="s">
        <v>21</v>
      </c>
      <c r="L14" s="137"/>
      <c r="M14" s="137">
        <f>+C14*Megrendelőlap!D15</f>
        <v>0</v>
      </c>
      <c r="N14" s="137">
        <f>+D14*Megrendelőlap!F15</f>
        <v>0</v>
      </c>
      <c r="O14" s="137">
        <f>+E14*Megrendelőlap!H15</f>
        <v>0</v>
      </c>
      <c r="P14" s="137">
        <f>+F14*Megrendelőlap!J15</f>
        <v>0</v>
      </c>
      <c r="Q14" s="137">
        <f>+G14*Megrendelőlap!L15</f>
        <v>0</v>
      </c>
      <c r="R14" s="137">
        <f>+H14*Megrendelőlap!N15</f>
        <v>0</v>
      </c>
      <c r="S14" s="137">
        <f>+I14*Megrendelőlap!P15</f>
        <v>0</v>
      </c>
    </row>
    <row r="15" spans="1:19" ht="12" customHeight="1">
      <c r="A15" s="141" t="s">
        <v>23</v>
      </c>
      <c r="B15" s="212"/>
      <c r="C15" s="266">
        <v>855</v>
      </c>
      <c r="D15" s="259">
        <v>860</v>
      </c>
      <c r="E15" s="142">
        <v>895</v>
      </c>
      <c r="F15" s="142">
        <v>855</v>
      </c>
      <c r="G15" s="143">
        <v>875</v>
      </c>
      <c r="H15" s="188"/>
      <c r="I15" s="187"/>
      <c r="J15" s="145" t="s">
        <v>23</v>
      </c>
      <c r="L15" s="137"/>
      <c r="M15" s="137">
        <f>+C15*Megrendelőlap!D16</f>
        <v>0</v>
      </c>
      <c r="N15" s="137">
        <f>+D15*Megrendelőlap!F16</f>
        <v>0</v>
      </c>
      <c r="O15" s="137">
        <f>+E15*Megrendelőlap!H16</f>
        <v>0</v>
      </c>
      <c r="P15" s="137">
        <f>+F15*Megrendelőlap!J16</f>
        <v>0</v>
      </c>
      <c r="Q15" s="137">
        <f>+G15*Megrendelőlap!L16</f>
        <v>0</v>
      </c>
      <c r="R15" s="137">
        <f>+H15*Megrendelőlap!N16</f>
        <v>0</v>
      </c>
      <c r="S15" s="137">
        <f>+I15*Megrendelőlap!P16</f>
        <v>0</v>
      </c>
    </row>
    <row r="16" spans="1:19" ht="12" customHeight="1">
      <c r="A16" s="141" t="s">
        <v>25</v>
      </c>
      <c r="B16" s="212"/>
      <c r="C16" s="266">
        <v>985</v>
      </c>
      <c r="D16" s="259">
        <v>960</v>
      </c>
      <c r="E16" s="142">
        <v>835</v>
      </c>
      <c r="F16" s="142">
        <v>955</v>
      </c>
      <c r="G16" s="143">
        <v>995</v>
      </c>
      <c r="H16" s="186"/>
      <c r="I16" s="187"/>
      <c r="J16" s="145" t="s">
        <v>25</v>
      </c>
      <c r="L16" s="137"/>
      <c r="M16" s="137">
        <f>+C16*Megrendelőlap!D17</f>
        <v>0</v>
      </c>
      <c r="N16" s="137">
        <f>+D16*Megrendelőlap!F17</f>
        <v>0</v>
      </c>
      <c r="O16" s="137">
        <f>+E16*Megrendelőlap!H17</f>
        <v>0</v>
      </c>
      <c r="P16" s="137">
        <f>+F16*Megrendelőlap!J17</f>
        <v>0</v>
      </c>
      <c r="Q16" s="137">
        <f>+G16*Megrendelőlap!L17</f>
        <v>0</v>
      </c>
      <c r="R16" s="137">
        <f>+H16*Megrendelőlap!N17</f>
        <v>0</v>
      </c>
      <c r="S16" s="137">
        <f>+I16*Megrendelőlap!P17</f>
        <v>0</v>
      </c>
    </row>
    <row r="17" spans="1:19" ht="12" customHeight="1">
      <c r="A17" s="141" t="s">
        <v>27</v>
      </c>
      <c r="B17" s="212"/>
      <c r="C17" s="266">
        <v>865</v>
      </c>
      <c r="D17" s="259">
        <v>955</v>
      </c>
      <c r="E17" s="142">
        <v>920</v>
      </c>
      <c r="F17" s="142">
        <v>1060</v>
      </c>
      <c r="G17" s="143">
        <v>940</v>
      </c>
      <c r="H17" s="188"/>
      <c r="I17" s="187"/>
      <c r="J17" s="145" t="s">
        <v>27</v>
      </c>
      <c r="L17" s="137"/>
      <c r="M17" s="137">
        <f>+C17*Megrendelőlap!D18</f>
        <v>0</v>
      </c>
      <c r="N17" s="137">
        <f>+D17*Megrendelőlap!F18</f>
        <v>0</v>
      </c>
      <c r="O17" s="137">
        <f>+E17*Megrendelőlap!H18</f>
        <v>0</v>
      </c>
      <c r="P17" s="137">
        <f>+F17*Megrendelőlap!J18</f>
        <v>0</v>
      </c>
      <c r="Q17" s="137">
        <f>+G17*Megrendelőlap!L18</f>
        <v>0</v>
      </c>
      <c r="R17" s="137">
        <f>+H17*Megrendelőlap!N18</f>
        <v>0</v>
      </c>
      <c r="S17" s="137">
        <f>+I17*Megrendelőlap!P18</f>
        <v>0</v>
      </c>
    </row>
    <row r="18" spans="1:19" ht="12" customHeight="1">
      <c r="A18" s="141" t="s">
        <v>29</v>
      </c>
      <c r="B18" s="212"/>
      <c r="C18" s="266">
        <v>955</v>
      </c>
      <c r="D18" s="259">
        <v>975</v>
      </c>
      <c r="E18" s="142">
        <v>955</v>
      </c>
      <c r="F18" s="142">
        <v>870</v>
      </c>
      <c r="G18" s="143">
        <v>975</v>
      </c>
      <c r="H18" s="186"/>
      <c r="I18" s="187"/>
      <c r="J18" s="145" t="s">
        <v>29</v>
      </c>
      <c r="L18" s="137"/>
      <c r="M18" s="137">
        <f>+C18*Megrendelőlap!D19</f>
        <v>0</v>
      </c>
      <c r="N18" s="137">
        <f>+D18*Megrendelőlap!F19</f>
        <v>0</v>
      </c>
      <c r="O18" s="137">
        <f>+E18*Megrendelőlap!H19</f>
        <v>0</v>
      </c>
      <c r="P18" s="137">
        <f>+F18*Megrendelőlap!J19</f>
        <v>0</v>
      </c>
      <c r="Q18" s="137">
        <f>+G18*Megrendelőlap!L19</f>
        <v>0</v>
      </c>
      <c r="R18" s="137">
        <f>+H18*Megrendelőlap!N19</f>
        <v>0</v>
      </c>
      <c r="S18" s="137">
        <f>+I18*Megrendelőlap!P19</f>
        <v>0</v>
      </c>
    </row>
    <row r="19" spans="1:19" ht="12" customHeight="1">
      <c r="A19" s="141" t="s">
        <v>101</v>
      </c>
      <c r="B19" s="212"/>
      <c r="C19" s="266">
        <v>985</v>
      </c>
      <c r="D19" s="259">
        <v>965</v>
      </c>
      <c r="E19" s="142">
        <v>985</v>
      </c>
      <c r="F19" s="142">
        <v>970</v>
      </c>
      <c r="G19" s="143">
        <v>995</v>
      </c>
      <c r="H19" s="186"/>
      <c r="I19" s="187"/>
      <c r="J19" s="145" t="s">
        <v>101</v>
      </c>
      <c r="L19" s="137"/>
      <c r="M19" s="137">
        <f>+C19*Megrendelőlap!D20</f>
        <v>0</v>
      </c>
      <c r="N19" s="137">
        <f>+D19*Megrendelőlap!F20</f>
        <v>0</v>
      </c>
      <c r="O19" s="137">
        <f>+E19*Megrendelőlap!H20</f>
        <v>0</v>
      </c>
      <c r="P19" s="137">
        <f>+F19*Megrendelőlap!J20</f>
        <v>0</v>
      </c>
      <c r="Q19" s="137">
        <f>+G19*Megrendelőlap!L20</f>
        <v>0</v>
      </c>
      <c r="R19" s="137">
        <f>+H19*Megrendelőlap!N20</f>
        <v>0</v>
      </c>
      <c r="S19" s="137">
        <f>+I19*Megrendelőlap!P20</f>
        <v>0</v>
      </c>
    </row>
    <row r="20" spans="1:19" ht="12" customHeight="1">
      <c r="A20" s="141" t="s">
        <v>102</v>
      </c>
      <c r="B20" s="212"/>
      <c r="C20" s="266">
        <v>1010</v>
      </c>
      <c r="D20" s="259">
        <v>970</v>
      </c>
      <c r="E20" s="142">
        <v>1015</v>
      </c>
      <c r="F20" s="142">
        <v>975</v>
      </c>
      <c r="G20" s="143">
        <v>1005</v>
      </c>
      <c r="H20" s="186"/>
      <c r="I20" s="187"/>
      <c r="J20" s="145" t="s">
        <v>102</v>
      </c>
      <c r="L20" s="137"/>
      <c r="M20" s="137">
        <f>+C20*Megrendelőlap!D21</f>
        <v>0</v>
      </c>
      <c r="N20" s="137">
        <f>+D20*Megrendelőlap!F21</f>
        <v>0</v>
      </c>
      <c r="O20" s="137">
        <f>+E20*Megrendelőlap!H21</f>
        <v>0</v>
      </c>
      <c r="P20" s="137">
        <f>+F20*Megrendelőlap!J21</f>
        <v>0</v>
      </c>
      <c r="Q20" s="137">
        <f>+G20*Megrendelőlap!L21</f>
        <v>0</v>
      </c>
      <c r="R20" s="137">
        <f>+H20*Megrendelőlap!N21</f>
        <v>0</v>
      </c>
      <c r="S20" s="137">
        <f>+I20*Megrendelőlap!P21</f>
        <v>0</v>
      </c>
    </row>
    <row r="21" spans="1:19" ht="12" customHeight="1">
      <c r="A21" s="141" t="s">
        <v>103</v>
      </c>
      <c r="B21" s="212"/>
      <c r="C21" s="266">
        <v>990</v>
      </c>
      <c r="D21" s="259">
        <v>975</v>
      </c>
      <c r="E21" s="142">
        <v>985</v>
      </c>
      <c r="F21" s="142">
        <v>1045</v>
      </c>
      <c r="G21" s="143">
        <v>955</v>
      </c>
      <c r="H21" s="186"/>
      <c r="I21" s="187"/>
      <c r="J21" s="145" t="s">
        <v>103</v>
      </c>
      <c r="L21" s="137"/>
      <c r="M21" s="137">
        <f>+C21*Megrendelőlap!D22</f>
        <v>0</v>
      </c>
      <c r="N21" s="137">
        <f>+D21*Megrendelőlap!F22</f>
        <v>0</v>
      </c>
      <c r="O21" s="137">
        <f>+E21*Megrendelőlap!H22</f>
        <v>0</v>
      </c>
      <c r="P21" s="137">
        <f>+F21*Megrendelőlap!J22</f>
        <v>0</v>
      </c>
      <c r="Q21" s="137">
        <f>+G21*Megrendelőlap!L22</f>
        <v>0</v>
      </c>
      <c r="R21" s="137">
        <f>+H21*Megrendelőlap!N22</f>
        <v>0</v>
      </c>
      <c r="S21" s="137">
        <f>+I21*Megrendelőlap!P22</f>
        <v>0</v>
      </c>
    </row>
    <row r="22" spans="1:19" ht="12" customHeight="1">
      <c r="A22" s="141" t="s">
        <v>104</v>
      </c>
      <c r="B22" s="212"/>
      <c r="C22" s="266">
        <v>995</v>
      </c>
      <c r="D22" s="259">
        <v>990</v>
      </c>
      <c r="E22" s="142">
        <v>980</v>
      </c>
      <c r="F22" s="142">
        <v>1035</v>
      </c>
      <c r="G22" s="143">
        <v>965</v>
      </c>
      <c r="H22" s="186"/>
      <c r="I22" s="187"/>
      <c r="J22" s="145" t="s">
        <v>104</v>
      </c>
      <c r="L22" s="137"/>
      <c r="M22" s="137">
        <f>+C22*Megrendelőlap!D23</f>
        <v>0</v>
      </c>
      <c r="N22" s="137">
        <f>+D22*Megrendelőlap!F23</f>
        <v>0</v>
      </c>
      <c r="O22" s="137">
        <f>+E22*Megrendelőlap!H23</f>
        <v>0</v>
      </c>
      <c r="P22" s="137">
        <f>+F22*Megrendelőlap!J23</f>
        <v>0</v>
      </c>
      <c r="Q22" s="137">
        <f>+G22*Megrendelőlap!L23</f>
        <v>0</v>
      </c>
      <c r="R22" s="137">
        <f>+H22*Megrendelőlap!N23</f>
        <v>0</v>
      </c>
      <c r="S22" s="137">
        <f>+I22*Megrendelőlap!P23</f>
        <v>0</v>
      </c>
    </row>
    <row r="23" spans="1:19" ht="12" customHeight="1">
      <c r="A23" s="141" t="s">
        <v>105</v>
      </c>
      <c r="B23" s="212"/>
      <c r="C23" s="266">
        <v>1020</v>
      </c>
      <c r="D23" s="259">
        <v>1005</v>
      </c>
      <c r="E23" s="142">
        <v>995</v>
      </c>
      <c r="F23" s="142">
        <v>985</v>
      </c>
      <c r="G23" s="143">
        <v>995</v>
      </c>
      <c r="H23" s="188"/>
      <c r="I23" s="187"/>
      <c r="J23" s="145" t="s">
        <v>105</v>
      </c>
      <c r="L23" s="137"/>
      <c r="M23" s="137">
        <f>+C23*Megrendelőlap!D24</f>
        <v>0</v>
      </c>
      <c r="N23" s="137">
        <f>+D23*Megrendelőlap!F24</f>
        <v>0</v>
      </c>
      <c r="O23" s="137">
        <f>+E23*Megrendelőlap!H24</f>
        <v>0</v>
      </c>
      <c r="P23" s="137">
        <f>+F23*Megrendelőlap!J24</f>
        <v>0</v>
      </c>
      <c r="Q23" s="137">
        <f>+G23*Megrendelőlap!L24</f>
        <v>0</v>
      </c>
      <c r="R23" s="137">
        <f>+H23*Megrendelőlap!N24</f>
        <v>0</v>
      </c>
      <c r="S23" s="137">
        <f>+I23*Megrendelőlap!P24</f>
        <v>0</v>
      </c>
    </row>
    <row r="24" spans="1:19" ht="12" customHeight="1">
      <c r="A24" s="141" t="s">
        <v>106</v>
      </c>
      <c r="B24" s="212"/>
      <c r="C24" s="266">
        <v>1025</v>
      </c>
      <c r="D24" s="259">
        <v>1020</v>
      </c>
      <c r="E24" s="142">
        <v>1015</v>
      </c>
      <c r="F24" s="142">
        <v>1005</v>
      </c>
      <c r="G24" s="143">
        <v>990</v>
      </c>
      <c r="H24" s="188"/>
      <c r="I24" s="187"/>
      <c r="J24" s="145" t="s">
        <v>106</v>
      </c>
      <c r="L24" s="137"/>
      <c r="M24" s="137">
        <f>+C24*Megrendelőlap!D25</f>
        <v>0</v>
      </c>
      <c r="N24" s="137">
        <f>+D24*Megrendelőlap!F25</f>
        <v>0</v>
      </c>
      <c r="O24" s="137">
        <f>+E24*Megrendelőlap!H25</f>
        <v>0</v>
      </c>
      <c r="P24" s="137">
        <f>+F24*Megrendelőlap!J25</f>
        <v>0</v>
      </c>
      <c r="Q24" s="137">
        <f>+G24*Megrendelőlap!L25</f>
        <v>0</v>
      </c>
      <c r="R24" s="137">
        <f>+H24*Megrendelőlap!N25</f>
        <v>0</v>
      </c>
      <c r="S24" s="137">
        <f>+I24*Megrendelőlap!P25</f>
        <v>0</v>
      </c>
    </row>
    <row r="25" spans="1:19" ht="12" customHeight="1">
      <c r="A25" s="141" t="s">
        <v>36</v>
      </c>
      <c r="B25" s="212"/>
      <c r="C25" s="266">
        <v>1005</v>
      </c>
      <c r="D25" s="259">
        <v>1010</v>
      </c>
      <c r="E25" s="142">
        <v>995</v>
      </c>
      <c r="F25" s="142">
        <v>1010</v>
      </c>
      <c r="G25" s="143">
        <v>995</v>
      </c>
      <c r="H25" s="188"/>
      <c r="I25" s="187"/>
      <c r="J25" s="145" t="s">
        <v>36</v>
      </c>
      <c r="L25" s="137"/>
      <c r="M25" s="137">
        <f>+C25*Megrendelőlap!D26</f>
        <v>0</v>
      </c>
      <c r="N25" s="137">
        <f>+D25*Megrendelőlap!F26</f>
        <v>0</v>
      </c>
      <c r="O25" s="137">
        <f>+E25*Megrendelőlap!H26</f>
        <v>0</v>
      </c>
      <c r="P25" s="137">
        <f>+F25*Megrendelőlap!J26</f>
        <v>0</v>
      </c>
      <c r="Q25" s="137">
        <f>+G25*Megrendelőlap!L26</f>
        <v>0</v>
      </c>
      <c r="R25" s="137">
        <f>+H25*Megrendelőlap!N26</f>
        <v>0</v>
      </c>
      <c r="S25" s="137">
        <f>+I25*Megrendelőlap!P26</f>
        <v>0</v>
      </c>
    </row>
    <row r="26" spans="1:19" ht="12" customHeight="1">
      <c r="A26" s="141" t="s">
        <v>107</v>
      </c>
      <c r="B26" s="212"/>
      <c r="C26" s="266">
        <v>1055</v>
      </c>
      <c r="D26" s="259">
        <v>1045</v>
      </c>
      <c r="E26" s="142">
        <v>1160</v>
      </c>
      <c r="F26" s="142">
        <v>1020</v>
      </c>
      <c r="G26" s="143">
        <v>1115</v>
      </c>
      <c r="H26" s="186"/>
      <c r="I26" s="187"/>
      <c r="J26" s="145" t="s">
        <v>107</v>
      </c>
      <c r="L26" s="137"/>
      <c r="M26" s="137">
        <f>+C26*Megrendelőlap!D27</f>
        <v>0</v>
      </c>
      <c r="N26" s="137">
        <f>+D26*Megrendelőlap!F27</f>
        <v>0</v>
      </c>
      <c r="O26" s="137">
        <f>+E26*Megrendelőlap!H27</f>
        <v>0</v>
      </c>
      <c r="P26" s="137">
        <f>+F26*Megrendelőlap!J27</f>
        <v>0</v>
      </c>
      <c r="Q26" s="137">
        <f>+G26*Megrendelőlap!L27</f>
        <v>0</v>
      </c>
      <c r="R26" s="137">
        <f>+H26*Megrendelőlap!N27</f>
        <v>0</v>
      </c>
      <c r="S26" s="137">
        <f>+I26*Megrendelőlap!P27</f>
        <v>0</v>
      </c>
    </row>
    <row r="27" spans="1:19" ht="12" customHeight="1">
      <c r="A27" s="141" t="s">
        <v>109</v>
      </c>
      <c r="B27" s="212"/>
      <c r="C27" s="266">
        <v>1090</v>
      </c>
      <c r="D27" s="259">
        <v>1055</v>
      </c>
      <c r="E27" s="142">
        <v>1125</v>
      </c>
      <c r="F27" s="142">
        <v>1045</v>
      </c>
      <c r="G27" s="143">
        <v>1085</v>
      </c>
      <c r="H27" s="186"/>
      <c r="I27" s="187"/>
      <c r="J27" s="145" t="s">
        <v>109</v>
      </c>
      <c r="L27" s="137"/>
      <c r="M27" s="137">
        <f>+C27*Megrendelőlap!D28</f>
        <v>0</v>
      </c>
      <c r="N27" s="137">
        <f>+D27*Megrendelőlap!F28</f>
        <v>0</v>
      </c>
      <c r="O27" s="137">
        <f>+E27*Megrendelőlap!H28</f>
        <v>0</v>
      </c>
      <c r="P27" s="137">
        <f>+F27*Megrendelőlap!J28</f>
        <v>0</v>
      </c>
      <c r="Q27" s="137">
        <f>+G27*Megrendelőlap!L28</f>
        <v>0</v>
      </c>
      <c r="R27" s="137">
        <f>+H27*Megrendelőlap!N28</f>
        <v>0</v>
      </c>
      <c r="S27" s="137">
        <f>+I27*Megrendelőlap!P28</f>
        <v>0</v>
      </c>
    </row>
    <row r="28" spans="1:19" ht="12" customHeight="1">
      <c r="A28" s="148" t="s">
        <v>39</v>
      </c>
      <c r="B28" s="212"/>
      <c r="C28" s="266">
        <v>1125</v>
      </c>
      <c r="D28" s="259">
        <v>1225</v>
      </c>
      <c r="E28" s="142">
        <v>1140</v>
      </c>
      <c r="F28" s="142">
        <v>1095</v>
      </c>
      <c r="G28" s="143">
        <v>1135</v>
      </c>
      <c r="H28" s="186"/>
      <c r="I28" s="187"/>
      <c r="J28" s="145" t="s">
        <v>39</v>
      </c>
      <c r="L28" s="137"/>
      <c r="M28" s="137">
        <f>+C28*Megrendelőlap!D29</f>
        <v>0</v>
      </c>
      <c r="N28" s="137">
        <f>+D28*Megrendelőlap!F29</f>
        <v>0</v>
      </c>
      <c r="O28" s="137">
        <f>+E28*Megrendelőlap!H29</f>
        <v>0</v>
      </c>
      <c r="P28" s="137">
        <f>+F28*Megrendelőlap!J29</f>
        <v>0</v>
      </c>
      <c r="Q28" s="137">
        <f>+G28*Megrendelőlap!L29</f>
        <v>0</v>
      </c>
      <c r="R28" s="137">
        <f>+H28*Megrendelőlap!N29</f>
        <v>0</v>
      </c>
      <c r="S28" s="137">
        <f>+I28*Megrendelőlap!P29</f>
        <v>0</v>
      </c>
    </row>
    <row r="29" spans="1:19" ht="12" customHeight="1">
      <c r="A29" s="141" t="s">
        <v>41</v>
      </c>
      <c r="B29" s="149">
        <v>3750</v>
      </c>
      <c r="C29" s="266">
        <v>805</v>
      </c>
      <c r="D29" s="259">
        <v>860</v>
      </c>
      <c r="E29" s="142">
        <v>825</v>
      </c>
      <c r="F29" s="142">
        <v>795</v>
      </c>
      <c r="G29" s="143">
        <v>865</v>
      </c>
      <c r="H29" s="188"/>
      <c r="I29" s="187"/>
      <c r="J29" s="145" t="s">
        <v>41</v>
      </c>
      <c r="L29" s="137">
        <f>+B29*Megrendelőlap!C30</f>
        <v>0</v>
      </c>
      <c r="M29" s="137">
        <f>+C29*Megrendelőlap!D30</f>
        <v>0</v>
      </c>
      <c r="N29" s="137">
        <f>+D29*Megrendelőlap!F30</f>
        <v>0</v>
      </c>
      <c r="O29" s="137">
        <f>+E29*Megrendelőlap!H30</f>
        <v>0</v>
      </c>
      <c r="P29" s="137">
        <f>+F29*Megrendelőlap!J30</f>
        <v>0</v>
      </c>
      <c r="Q29" s="137">
        <f>+G29*Megrendelőlap!L30</f>
        <v>0</v>
      </c>
      <c r="R29" s="137">
        <f>+H29*Megrendelőlap!N30</f>
        <v>0</v>
      </c>
      <c r="S29" s="137">
        <f>+I29*Megrendelőlap!P30</f>
        <v>0</v>
      </c>
    </row>
    <row r="30" spans="1:19" ht="12" customHeight="1">
      <c r="A30" s="141" t="s">
        <v>42</v>
      </c>
      <c r="B30" s="213">
        <v>4650</v>
      </c>
      <c r="C30" s="266">
        <v>1035</v>
      </c>
      <c r="D30" s="259">
        <v>1065</v>
      </c>
      <c r="E30" s="142">
        <v>1140</v>
      </c>
      <c r="F30" s="142">
        <v>1025</v>
      </c>
      <c r="G30" s="143">
        <v>935</v>
      </c>
      <c r="H30" s="188"/>
      <c r="I30" s="187"/>
      <c r="J30" s="145" t="s">
        <v>42</v>
      </c>
      <c r="L30" s="137">
        <f>+B30*Megrendelőlap!C31</f>
        <v>0</v>
      </c>
      <c r="M30" s="137">
        <f>+C30*Megrendelőlap!D31</f>
        <v>0</v>
      </c>
      <c r="N30" s="137">
        <f>+D30*Megrendelőlap!F31</f>
        <v>0</v>
      </c>
      <c r="O30" s="137">
        <f>+E30*Megrendelőlap!H31</f>
        <v>0</v>
      </c>
      <c r="P30" s="137">
        <f>+F30*Megrendelőlap!J31</f>
        <v>0</v>
      </c>
      <c r="Q30" s="137">
        <f>+G30*Megrendelőlap!L31</f>
        <v>0</v>
      </c>
      <c r="R30" s="137">
        <f>+H30*Megrendelőlap!N31</f>
        <v>0</v>
      </c>
      <c r="S30" s="137">
        <f>+I30*Megrendelőlap!P31</f>
        <v>0</v>
      </c>
    </row>
    <row r="31" spans="1:19" ht="12" customHeight="1">
      <c r="A31" s="141" t="s">
        <v>44</v>
      </c>
      <c r="B31" s="213">
        <v>5250</v>
      </c>
      <c r="C31" s="266">
        <v>1205</v>
      </c>
      <c r="D31" s="259">
        <v>1210</v>
      </c>
      <c r="E31" s="142">
        <v>1005</v>
      </c>
      <c r="F31" s="142">
        <v>1195</v>
      </c>
      <c r="G31" s="143">
        <v>1085</v>
      </c>
      <c r="H31" s="188"/>
      <c r="I31" s="187"/>
      <c r="J31" s="145" t="s">
        <v>44</v>
      </c>
      <c r="L31" s="137">
        <f>+B31*Megrendelőlap!C32</f>
        <v>0</v>
      </c>
      <c r="M31" s="137">
        <f>+C31*Megrendelőlap!D32</f>
        <v>0</v>
      </c>
      <c r="N31" s="137">
        <f>+D31*Megrendelőlap!F32</f>
        <v>0</v>
      </c>
      <c r="O31" s="137">
        <f>+E31*Megrendelőlap!H32</f>
        <v>0</v>
      </c>
      <c r="P31" s="137">
        <f>+F31*Megrendelőlap!J32</f>
        <v>0</v>
      </c>
      <c r="Q31" s="137">
        <f>+G31*Megrendelőlap!L32</f>
        <v>0</v>
      </c>
      <c r="R31" s="137">
        <f>+H31*Megrendelőlap!N32</f>
        <v>0</v>
      </c>
      <c r="S31" s="137">
        <f>+I31*Megrendelőlap!P32</f>
        <v>0</v>
      </c>
    </row>
    <row r="32" spans="1:19" ht="12" customHeight="1">
      <c r="A32" s="141" t="s">
        <v>45</v>
      </c>
      <c r="B32" s="213">
        <v>6250</v>
      </c>
      <c r="C32" s="266">
        <v>1360</v>
      </c>
      <c r="D32" s="259">
        <v>1470</v>
      </c>
      <c r="E32" s="142">
        <v>1390</v>
      </c>
      <c r="F32" s="142">
        <v>1345</v>
      </c>
      <c r="G32" s="143">
        <v>1535</v>
      </c>
      <c r="H32" s="188"/>
      <c r="I32" s="187"/>
      <c r="J32" s="145" t="s">
        <v>45</v>
      </c>
      <c r="L32" s="137">
        <f>+B32*Megrendelőlap!C33</f>
        <v>0</v>
      </c>
      <c r="M32" s="137">
        <f>+C32*Megrendelőlap!D33</f>
        <v>0</v>
      </c>
      <c r="N32" s="137">
        <f>+D32*Megrendelőlap!F33</f>
        <v>0</v>
      </c>
      <c r="O32" s="137">
        <f>+E32*Megrendelőlap!H33</f>
        <v>0</v>
      </c>
      <c r="P32" s="137">
        <f>+F32*Megrendelőlap!J33</f>
        <v>0</v>
      </c>
      <c r="Q32" s="137">
        <f>+G32*Megrendelőlap!L33</f>
        <v>0</v>
      </c>
      <c r="R32" s="137">
        <f>+H32*Megrendelőlap!N33</f>
        <v>0</v>
      </c>
      <c r="S32" s="137">
        <f>+I32*Megrendelőlap!P33</f>
        <v>0</v>
      </c>
    </row>
    <row r="33" spans="1:19" ht="12" customHeight="1">
      <c r="A33" s="141" t="s">
        <v>46</v>
      </c>
      <c r="B33" s="212"/>
      <c r="C33" s="266">
        <v>415</v>
      </c>
      <c r="D33" s="259">
        <v>380</v>
      </c>
      <c r="E33" s="142">
        <v>390</v>
      </c>
      <c r="F33" s="142">
        <v>450</v>
      </c>
      <c r="G33" s="143">
        <v>395</v>
      </c>
      <c r="H33" s="188"/>
      <c r="I33" s="187"/>
      <c r="J33" s="145" t="s">
        <v>46</v>
      </c>
      <c r="L33" s="137"/>
      <c r="M33" s="137">
        <f>+C33*Megrendelőlap!D34</f>
        <v>0</v>
      </c>
      <c r="N33" s="137">
        <f>+D33*Megrendelőlap!F34</f>
        <v>0</v>
      </c>
      <c r="O33" s="137">
        <f>+E33*Megrendelőlap!H34</f>
        <v>0</v>
      </c>
      <c r="P33" s="137">
        <f>+F33*Megrendelőlap!J34</f>
        <v>0</v>
      </c>
      <c r="Q33" s="137">
        <f>+G33*Megrendelőlap!L34</f>
        <v>0</v>
      </c>
      <c r="R33" s="137">
        <f>+H33*Megrendelőlap!N34</f>
        <v>0</v>
      </c>
      <c r="S33" s="137">
        <f>+I33*Megrendelőlap!P34</f>
        <v>0</v>
      </c>
    </row>
    <row r="34" spans="1:19" ht="12" customHeight="1">
      <c r="A34" s="151" t="s">
        <v>48</v>
      </c>
      <c r="B34" s="212"/>
      <c r="C34" s="266">
        <v>290</v>
      </c>
      <c r="D34" s="259">
        <v>295</v>
      </c>
      <c r="E34" s="142">
        <v>285</v>
      </c>
      <c r="F34" s="142">
        <v>270</v>
      </c>
      <c r="G34" s="143">
        <v>305</v>
      </c>
      <c r="H34" s="188"/>
      <c r="I34" s="187"/>
      <c r="J34" s="152" t="s">
        <v>48</v>
      </c>
      <c r="L34" s="137"/>
      <c r="M34" s="137">
        <f>+C34*Megrendelőlap!D35</f>
        <v>0</v>
      </c>
      <c r="N34" s="137">
        <f>+D34*Megrendelőlap!F35</f>
        <v>0</v>
      </c>
      <c r="O34" s="137">
        <f>+E34*Megrendelőlap!H35</f>
        <v>0</v>
      </c>
      <c r="P34" s="137">
        <f>+F34*Megrendelőlap!J35</f>
        <v>0</v>
      </c>
      <c r="Q34" s="137">
        <f>+G34*Megrendelőlap!L35</f>
        <v>0</v>
      </c>
      <c r="R34" s="137">
        <f>+H34*Megrendelőlap!N35</f>
        <v>0</v>
      </c>
      <c r="S34" s="137">
        <f>+I34*Megrendelőlap!P35</f>
        <v>0</v>
      </c>
    </row>
    <row r="35" spans="1:19" ht="12" customHeight="1">
      <c r="A35" s="151" t="s">
        <v>50</v>
      </c>
      <c r="B35" s="212"/>
      <c r="C35" s="266">
        <v>295</v>
      </c>
      <c r="D35" s="259">
        <v>270</v>
      </c>
      <c r="E35" s="142">
        <v>280</v>
      </c>
      <c r="F35" s="142">
        <v>285</v>
      </c>
      <c r="G35" s="143">
        <v>295</v>
      </c>
      <c r="H35" s="188"/>
      <c r="I35" s="187"/>
      <c r="J35" s="152" t="s">
        <v>50</v>
      </c>
      <c r="L35" s="137"/>
      <c r="M35" s="137">
        <f>+C35*Megrendelőlap!D36</f>
        <v>0</v>
      </c>
      <c r="N35" s="137">
        <f>+D35*Megrendelőlap!F36</f>
        <v>0</v>
      </c>
      <c r="O35" s="137">
        <f>+E35*Megrendelőlap!H36</f>
        <v>0</v>
      </c>
      <c r="P35" s="137">
        <f>+F35*Megrendelőlap!J36</f>
        <v>0</v>
      </c>
      <c r="Q35" s="137">
        <f>+G35*Megrendelőlap!L36</f>
        <v>0</v>
      </c>
      <c r="R35" s="137">
        <f>+H35*Megrendelőlap!N36</f>
        <v>0</v>
      </c>
      <c r="S35" s="137">
        <f>+I35*Megrendelőlap!P36</f>
        <v>0</v>
      </c>
    </row>
    <row r="36" spans="1:19" ht="12" customHeight="1">
      <c r="A36" s="151" t="s">
        <v>51</v>
      </c>
      <c r="B36" s="212"/>
      <c r="C36" s="266">
        <v>150</v>
      </c>
      <c r="D36" s="259">
        <v>160</v>
      </c>
      <c r="E36" s="142">
        <v>155</v>
      </c>
      <c r="F36" s="142">
        <v>160</v>
      </c>
      <c r="G36" s="143">
        <v>170</v>
      </c>
      <c r="H36" s="186"/>
      <c r="I36" s="187"/>
      <c r="J36" s="152" t="s">
        <v>51</v>
      </c>
      <c r="L36" s="137"/>
      <c r="M36" s="137">
        <f>+C36*Megrendelőlap!D37</f>
        <v>0</v>
      </c>
      <c r="N36" s="137">
        <f>+D36*Megrendelőlap!F37</f>
        <v>0</v>
      </c>
      <c r="O36" s="137">
        <f>+E36*Megrendelőlap!H37</f>
        <v>0</v>
      </c>
      <c r="P36" s="137">
        <f>+F36*Megrendelőlap!J37</f>
        <v>0</v>
      </c>
      <c r="Q36" s="137">
        <f>+G36*Megrendelőlap!L37</f>
        <v>0</v>
      </c>
      <c r="R36" s="137">
        <f>+H36*Megrendelőlap!N37</f>
        <v>0</v>
      </c>
      <c r="S36" s="137">
        <f>+I36*Megrendelőlap!P37</f>
        <v>0</v>
      </c>
    </row>
    <row r="37" spans="1:19" ht="12" customHeight="1">
      <c r="A37" s="151" t="s">
        <v>54</v>
      </c>
      <c r="B37" s="212"/>
      <c r="C37" s="266">
        <v>130</v>
      </c>
      <c r="D37" s="259">
        <v>130</v>
      </c>
      <c r="E37" s="142">
        <v>130</v>
      </c>
      <c r="F37" s="142">
        <v>130</v>
      </c>
      <c r="G37" s="143">
        <v>130</v>
      </c>
      <c r="H37" s="186"/>
      <c r="I37" s="187"/>
      <c r="J37" s="152" t="s">
        <v>54</v>
      </c>
      <c r="L37" s="137"/>
      <c r="M37" s="137">
        <f>+C37*Megrendelőlap!D38</f>
        <v>0</v>
      </c>
      <c r="N37" s="137">
        <f>+D37*Megrendelőlap!F38</f>
        <v>0</v>
      </c>
      <c r="O37" s="137">
        <f>+E37*Megrendelőlap!H38</f>
        <v>0</v>
      </c>
      <c r="P37" s="137">
        <f>+F37*Megrendelőlap!J38</f>
        <v>0</v>
      </c>
      <c r="Q37" s="137">
        <f>+G37*Megrendelőlap!L38</f>
        <v>0</v>
      </c>
      <c r="R37" s="137">
        <f>+H37*Megrendelőlap!N38</f>
        <v>0</v>
      </c>
      <c r="S37" s="137">
        <f>+I37*Megrendelőlap!P38</f>
        <v>0</v>
      </c>
    </row>
    <row r="38" spans="1:19" ht="12" customHeight="1">
      <c r="A38" s="153" t="s">
        <v>55</v>
      </c>
      <c r="B38" s="212"/>
      <c r="C38" s="266">
        <v>70</v>
      </c>
      <c r="D38" s="259">
        <v>70</v>
      </c>
      <c r="E38" s="142">
        <v>70</v>
      </c>
      <c r="F38" s="142">
        <v>70</v>
      </c>
      <c r="G38" s="143">
        <v>70</v>
      </c>
      <c r="H38" s="188"/>
      <c r="I38" s="187"/>
      <c r="J38" s="152" t="s">
        <v>55</v>
      </c>
      <c r="L38" s="137"/>
      <c r="M38" s="137">
        <f>+C38*Megrendelőlap!D39</f>
        <v>0</v>
      </c>
      <c r="N38" s="137">
        <f>+D38*Megrendelőlap!F39</f>
        <v>0</v>
      </c>
      <c r="O38" s="137">
        <f>+E38*Megrendelőlap!H39</f>
        <v>0</v>
      </c>
      <c r="P38" s="137">
        <f>+F38*Megrendelőlap!J39</f>
        <v>0</v>
      </c>
      <c r="Q38" s="137">
        <f>+G38*Megrendelőlap!L39</f>
        <v>0</v>
      </c>
      <c r="R38" s="137">
        <f>+H38*Megrendelőlap!N39</f>
        <v>0</v>
      </c>
      <c r="S38" s="137">
        <f>+I38*Megrendelőlap!P39</f>
        <v>0</v>
      </c>
    </row>
    <row r="39" spans="1:19" ht="12" customHeight="1">
      <c r="A39" s="153" t="s">
        <v>460</v>
      </c>
      <c r="B39" s="213">
        <v>4250</v>
      </c>
      <c r="C39" s="266">
        <v>860</v>
      </c>
      <c r="D39" s="259">
        <v>975</v>
      </c>
      <c r="E39" s="142">
        <v>910</v>
      </c>
      <c r="F39" s="142">
        <v>940</v>
      </c>
      <c r="G39" s="143">
        <v>965</v>
      </c>
      <c r="H39" s="188"/>
      <c r="I39" s="187"/>
      <c r="J39" s="152" t="s">
        <v>460</v>
      </c>
      <c r="L39" s="137">
        <f>+B39*Megrendelőlap!C40</f>
        <v>0</v>
      </c>
      <c r="M39" s="137">
        <f>+C39*Megrendelőlap!D40</f>
        <v>0</v>
      </c>
      <c r="N39" s="137">
        <f>+D39*Megrendelőlap!F40</f>
        <v>0</v>
      </c>
      <c r="O39" s="137">
        <f>+E39*Megrendelőlap!H40</f>
        <v>0</v>
      </c>
      <c r="P39" s="137">
        <f>+F39*Megrendelőlap!J40</f>
        <v>0</v>
      </c>
      <c r="Q39" s="137">
        <f>+G39*Megrendelőlap!L40</f>
        <v>0</v>
      </c>
      <c r="R39" s="137">
        <f>+H39*Megrendelőlap!N40</f>
        <v>0</v>
      </c>
      <c r="S39" s="137">
        <f>+I39*Megrendelőlap!P40</f>
        <v>0</v>
      </c>
    </row>
    <row r="40" spans="1:19" ht="12" customHeight="1">
      <c r="A40" s="153" t="s">
        <v>461</v>
      </c>
      <c r="B40" s="213">
        <v>4250</v>
      </c>
      <c r="C40" s="266">
        <v>860</v>
      </c>
      <c r="D40" s="259">
        <v>975</v>
      </c>
      <c r="E40" s="142">
        <v>910</v>
      </c>
      <c r="F40" s="142">
        <v>940</v>
      </c>
      <c r="G40" s="143">
        <v>965</v>
      </c>
      <c r="H40" s="188"/>
      <c r="I40" s="187"/>
      <c r="J40" s="152" t="s">
        <v>461</v>
      </c>
      <c r="L40" s="137">
        <f>+B40*Megrendelőlap!C41</f>
        <v>0</v>
      </c>
      <c r="M40" s="137">
        <f>+C40*Megrendelőlap!D41</f>
        <v>0</v>
      </c>
      <c r="N40" s="137">
        <f>+D40*Megrendelőlap!F41</f>
        <v>0</v>
      </c>
      <c r="O40" s="137">
        <f>+E40*Megrendelőlap!H41</f>
        <v>0</v>
      </c>
      <c r="P40" s="137">
        <f>+F40*Megrendelőlap!J41</f>
        <v>0</v>
      </c>
      <c r="Q40" s="137">
        <f>+G40*Megrendelőlap!L41</f>
        <v>0</v>
      </c>
      <c r="R40" s="137">
        <f>+H40*Megrendelőlap!N41</f>
        <v>0</v>
      </c>
      <c r="S40" s="137">
        <f>+I40*Megrendelőlap!P41</f>
        <v>0</v>
      </c>
    </row>
    <row r="41" spans="1:19" ht="12" customHeight="1">
      <c r="A41" s="153" t="s">
        <v>376</v>
      </c>
      <c r="B41" s="212"/>
      <c r="C41" s="266">
        <v>650</v>
      </c>
      <c r="D41" s="259">
        <v>595</v>
      </c>
      <c r="E41" s="142">
        <v>625</v>
      </c>
      <c r="F41" s="142">
        <v>615</v>
      </c>
      <c r="G41" s="143">
        <v>465</v>
      </c>
      <c r="H41" s="188"/>
      <c r="I41" s="187"/>
      <c r="J41" s="152" t="s">
        <v>376</v>
      </c>
      <c r="L41" s="137"/>
      <c r="M41" s="137">
        <f>+C41*Megrendelőlap!D42</f>
        <v>0</v>
      </c>
      <c r="N41" s="137">
        <f>+D41*Megrendelőlap!F42</f>
        <v>0</v>
      </c>
      <c r="O41" s="137">
        <f>+E41*Megrendelőlap!H42</f>
        <v>0</v>
      </c>
      <c r="P41" s="137">
        <f>+F41*Megrendelőlap!J42</f>
        <v>0</v>
      </c>
      <c r="Q41" s="137">
        <f>+G41*Megrendelőlap!L42</f>
        <v>0</v>
      </c>
      <c r="R41" s="137">
        <f>+H41*Megrendelőlap!N42</f>
        <v>0</v>
      </c>
      <c r="S41" s="137">
        <f>+I41*Megrendelőlap!P42</f>
        <v>0</v>
      </c>
    </row>
    <row r="42" spans="1:19" ht="12" customHeight="1">
      <c r="A42" s="153" t="s">
        <v>377</v>
      </c>
      <c r="B42" s="212"/>
      <c r="C42" s="266">
        <v>945</v>
      </c>
      <c r="D42" s="259">
        <v>1015</v>
      </c>
      <c r="E42" s="142">
        <v>1090</v>
      </c>
      <c r="F42" s="142">
        <v>1045</v>
      </c>
      <c r="G42" s="143">
        <v>955</v>
      </c>
      <c r="H42" s="188"/>
      <c r="I42" s="187"/>
      <c r="J42" s="152" t="s">
        <v>377</v>
      </c>
      <c r="L42" s="137"/>
      <c r="M42" s="137">
        <f>+C42*Megrendelőlap!D43</f>
        <v>0</v>
      </c>
      <c r="N42" s="137">
        <f>+D42*Megrendelőlap!F43</f>
        <v>0</v>
      </c>
      <c r="O42" s="137">
        <f>+E42*Megrendelőlap!H43</f>
        <v>0</v>
      </c>
      <c r="P42" s="137">
        <f>+F42*Megrendelőlap!J43</f>
        <v>0</v>
      </c>
      <c r="Q42" s="137">
        <f>+G42*Megrendelőlap!L43</f>
        <v>0</v>
      </c>
      <c r="R42" s="137">
        <f>+H42*Megrendelőlap!N43</f>
        <v>0</v>
      </c>
      <c r="S42" s="137">
        <f>+I42*Megrendelőlap!P43</f>
        <v>0</v>
      </c>
    </row>
    <row r="43" spans="1:19" ht="12" customHeight="1">
      <c r="A43" s="153" t="s">
        <v>378</v>
      </c>
      <c r="B43" s="212"/>
      <c r="C43" s="266">
        <v>985</v>
      </c>
      <c r="D43" s="259">
        <v>1175</v>
      </c>
      <c r="E43" s="142">
        <v>945</v>
      </c>
      <c r="F43" s="142">
        <v>965</v>
      </c>
      <c r="G43" s="143">
        <v>995</v>
      </c>
      <c r="H43" s="188"/>
      <c r="I43" s="187"/>
      <c r="J43" s="152" t="s">
        <v>378</v>
      </c>
      <c r="L43" s="137"/>
      <c r="M43" s="137">
        <f>+C43*Megrendelőlap!D44</f>
        <v>0</v>
      </c>
      <c r="N43" s="137">
        <f>+D43*Megrendelőlap!F44</f>
        <v>0</v>
      </c>
      <c r="O43" s="137">
        <f>+E43*Megrendelőlap!H44</f>
        <v>0</v>
      </c>
      <c r="P43" s="137">
        <f>+F43*Megrendelőlap!J44</f>
        <v>0</v>
      </c>
      <c r="Q43" s="137">
        <f>+G43*Megrendelőlap!L44</f>
        <v>0</v>
      </c>
      <c r="R43" s="137">
        <f>+H43*Megrendelőlap!N44</f>
        <v>0</v>
      </c>
      <c r="S43" s="137">
        <f>+I43*Megrendelőlap!P44</f>
        <v>0</v>
      </c>
    </row>
    <row r="44" spans="1:19" ht="12" customHeight="1">
      <c r="A44" s="153" t="s">
        <v>379</v>
      </c>
      <c r="B44" s="212"/>
      <c r="C44" s="266">
        <v>975</v>
      </c>
      <c r="D44" s="259">
        <v>1195</v>
      </c>
      <c r="E44" s="142">
        <v>1045</v>
      </c>
      <c r="F44" s="142">
        <v>1095</v>
      </c>
      <c r="G44" s="143">
        <v>915</v>
      </c>
      <c r="H44" s="186"/>
      <c r="I44" s="187"/>
      <c r="J44" s="152" t="s">
        <v>379</v>
      </c>
      <c r="L44" s="137"/>
      <c r="M44" s="137">
        <f>+C44*Megrendelőlap!D45</f>
        <v>0</v>
      </c>
      <c r="N44" s="137">
        <f>+D44*Megrendelőlap!F45</f>
        <v>0</v>
      </c>
      <c r="O44" s="137">
        <f>+E44*Megrendelőlap!H45</f>
        <v>0</v>
      </c>
      <c r="P44" s="137">
        <f>+F44*Megrendelőlap!J45</f>
        <v>0</v>
      </c>
      <c r="Q44" s="137">
        <f>+G44*Megrendelőlap!L45</f>
        <v>0</v>
      </c>
      <c r="R44" s="137">
        <f>+H44*Megrendelőlap!N45</f>
        <v>0</v>
      </c>
      <c r="S44" s="137">
        <f>+I44*Megrendelőlap!P45</f>
        <v>0</v>
      </c>
    </row>
    <row r="45" spans="1:19" ht="12" customHeight="1">
      <c r="A45" s="153" t="s">
        <v>380</v>
      </c>
      <c r="B45" s="212"/>
      <c r="C45" s="266">
        <v>995</v>
      </c>
      <c r="D45" s="259">
        <v>1025</v>
      </c>
      <c r="E45" s="142">
        <v>1010</v>
      </c>
      <c r="F45" s="142">
        <v>1125</v>
      </c>
      <c r="G45" s="143">
        <v>1025</v>
      </c>
      <c r="H45" s="186"/>
      <c r="I45" s="187"/>
      <c r="J45" s="152" t="s">
        <v>380</v>
      </c>
      <c r="L45" s="137"/>
      <c r="M45" s="137">
        <f>+C45*Megrendelőlap!D46</f>
        <v>0</v>
      </c>
      <c r="N45" s="137">
        <f>+D45*Megrendelőlap!F46</f>
        <v>0</v>
      </c>
      <c r="O45" s="137">
        <f>+E45*Megrendelőlap!H46</f>
        <v>0</v>
      </c>
      <c r="P45" s="137">
        <f>+F45*Megrendelőlap!J46</f>
        <v>0</v>
      </c>
      <c r="Q45" s="137">
        <f>+G45*Megrendelőlap!L46</f>
        <v>0</v>
      </c>
      <c r="R45" s="137">
        <f>+H45*Megrendelőlap!N46</f>
        <v>0</v>
      </c>
      <c r="S45" s="137">
        <f>+I45*Megrendelőlap!P46</f>
        <v>0</v>
      </c>
    </row>
    <row r="46" spans="1:19" ht="12" customHeight="1">
      <c r="A46" s="153" t="s">
        <v>381</v>
      </c>
      <c r="B46" s="212"/>
      <c r="C46" s="266">
        <v>975</v>
      </c>
      <c r="D46" s="259">
        <v>1045</v>
      </c>
      <c r="E46" s="142">
        <v>1085</v>
      </c>
      <c r="F46" s="142">
        <v>1175</v>
      </c>
      <c r="G46" s="143">
        <v>1065</v>
      </c>
      <c r="H46" s="186"/>
      <c r="I46" s="187"/>
      <c r="J46" s="152" t="s">
        <v>381</v>
      </c>
      <c r="L46" s="137"/>
      <c r="M46" s="137">
        <f>+C46*Megrendelőlap!D47</f>
        <v>0</v>
      </c>
      <c r="N46" s="137">
        <f>+D46*Megrendelőlap!F47</f>
        <v>0</v>
      </c>
      <c r="O46" s="137">
        <f>+E46*Megrendelőlap!H47</f>
        <v>0</v>
      </c>
      <c r="P46" s="137">
        <f>+F46*Megrendelőlap!J47</f>
        <v>0</v>
      </c>
      <c r="Q46" s="137">
        <f>+G46*Megrendelőlap!L47</f>
        <v>0</v>
      </c>
      <c r="R46" s="137">
        <f>+H46*Megrendelőlap!N47</f>
        <v>0</v>
      </c>
      <c r="S46" s="137">
        <f>+I46*Megrendelőlap!P47</f>
        <v>0</v>
      </c>
    </row>
    <row r="47" spans="1:19" ht="12" customHeight="1">
      <c r="A47" s="153" t="s">
        <v>382</v>
      </c>
      <c r="B47" s="142">
        <v>6950</v>
      </c>
      <c r="C47" s="266">
        <v>1545</v>
      </c>
      <c r="D47" s="259">
        <v>1540</v>
      </c>
      <c r="E47" s="142">
        <v>1515</v>
      </c>
      <c r="F47" s="142">
        <v>1480</v>
      </c>
      <c r="G47" s="143">
        <v>1390</v>
      </c>
      <c r="H47" s="188"/>
      <c r="I47" s="187"/>
      <c r="J47" s="152" t="s">
        <v>382</v>
      </c>
      <c r="L47" s="137">
        <f>+B47*Megrendelőlap!C48</f>
        <v>0</v>
      </c>
      <c r="M47" s="137">
        <f>+C47*Megrendelőlap!D48</f>
        <v>0</v>
      </c>
      <c r="N47" s="137">
        <f>+D47*Megrendelőlap!F48</f>
        <v>0</v>
      </c>
      <c r="O47" s="137">
        <f>+E47*Megrendelőlap!H48</f>
        <v>0</v>
      </c>
      <c r="P47" s="137">
        <f>+F47*Megrendelőlap!J48</f>
        <v>0</v>
      </c>
      <c r="Q47" s="137">
        <f>+G47*Megrendelőlap!L48</f>
        <v>0</v>
      </c>
      <c r="R47" s="137">
        <f>+H47*Megrendelőlap!N48</f>
        <v>0</v>
      </c>
      <c r="S47" s="137">
        <f>+I47*Megrendelőlap!P48</f>
        <v>0</v>
      </c>
    </row>
    <row r="48" spans="1:19" ht="12" customHeight="1">
      <c r="A48" s="153" t="s">
        <v>383</v>
      </c>
      <c r="B48" s="212"/>
      <c r="C48" s="266">
        <v>530</v>
      </c>
      <c r="D48" s="259">
        <v>550</v>
      </c>
      <c r="E48" s="142">
        <v>525</v>
      </c>
      <c r="F48" s="142">
        <v>535</v>
      </c>
      <c r="G48" s="143">
        <v>530</v>
      </c>
      <c r="H48" s="188"/>
      <c r="I48" s="187"/>
      <c r="J48" s="152" t="s">
        <v>383</v>
      </c>
      <c r="L48" s="137"/>
      <c r="M48" s="137">
        <f>+C48*Megrendelőlap!D49</f>
        <v>0</v>
      </c>
      <c r="N48" s="137">
        <f>+D48*Megrendelőlap!F49</f>
        <v>0</v>
      </c>
      <c r="O48" s="137">
        <f>+E48*Megrendelőlap!H49</f>
        <v>0</v>
      </c>
      <c r="P48" s="137">
        <f>+F48*Megrendelőlap!J49</f>
        <v>0</v>
      </c>
      <c r="Q48" s="137">
        <f>+G48*Megrendelőlap!L49</f>
        <v>0</v>
      </c>
      <c r="R48" s="137">
        <f>+H48*Megrendelőlap!N49</f>
        <v>0</v>
      </c>
      <c r="S48" s="137">
        <f>+I48*Megrendelőlap!P49</f>
        <v>0</v>
      </c>
    </row>
    <row r="49" spans="1:19" ht="12" customHeight="1">
      <c r="A49" s="153" t="s">
        <v>64</v>
      </c>
      <c r="B49" s="212"/>
      <c r="C49" s="266">
        <v>1005</v>
      </c>
      <c r="D49" s="259">
        <v>1045</v>
      </c>
      <c r="E49" s="142">
        <v>1020</v>
      </c>
      <c r="F49" s="142">
        <v>1005</v>
      </c>
      <c r="G49" s="143">
        <v>995</v>
      </c>
      <c r="H49" s="188"/>
      <c r="I49" s="187"/>
      <c r="J49" s="152" t="s">
        <v>64</v>
      </c>
      <c r="L49" s="137"/>
      <c r="M49" s="137">
        <f>+C49*Megrendelőlap!D50</f>
        <v>0</v>
      </c>
      <c r="N49" s="137">
        <f>+D49*Megrendelőlap!F50</f>
        <v>0</v>
      </c>
      <c r="O49" s="137">
        <f>+E49*Megrendelőlap!H50</f>
        <v>0</v>
      </c>
      <c r="P49" s="137">
        <f>+F49*Megrendelőlap!J50</f>
        <v>0</v>
      </c>
      <c r="Q49" s="137">
        <f>+G49*Megrendelőlap!L50</f>
        <v>0</v>
      </c>
      <c r="R49" s="137">
        <f>+H49*Megrendelőlap!N50</f>
        <v>0</v>
      </c>
      <c r="S49" s="137">
        <f>+I49*Megrendelőlap!P50</f>
        <v>0</v>
      </c>
    </row>
    <row r="50" spans="1:19" ht="12" customHeight="1">
      <c r="A50" s="153" t="s">
        <v>66</v>
      </c>
      <c r="B50" s="212"/>
      <c r="C50" s="266">
        <v>765</v>
      </c>
      <c r="D50" s="259">
        <v>770</v>
      </c>
      <c r="E50" s="142">
        <v>685</v>
      </c>
      <c r="F50" s="142">
        <v>695</v>
      </c>
      <c r="G50" s="143">
        <v>680</v>
      </c>
      <c r="H50" s="186"/>
      <c r="I50" s="187"/>
      <c r="J50" s="152" t="s">
        <v>66</v>
      </c>
      <c r="L50" s="137"/>
      <c r="M50" s="137">
        <f>+C50*Megrendelőlap!D51</f>
        <v>0</v>
      </c>
      <c r="N50" s="137">
        <f>+D50*Megrendelőlap!F51</f>
        <v>0</v>
      </c>
      <c r="O50" s="137">
        <f>+E50*Megrendelőlap!H51</f>
        <v>0</v>
      </c>
      <c r="P50" s="137">
        <f>+F50*Megrendelőlap!J51</f>
        <v>0</v>
      </c>
      <c r="Q50" s="137">
        <f>+G50*Megrendelőlap!L51</f>
        <v>0</v>
      </c>
      <c r="R50" s="137">
        <f>+H50*Megrendelőlap!N51</f>
        <v>0</v>
      </c>
      <c r="S50" s="137">
        <f>+I50*Megrendelőlap!P51</f>
        <v>0</v>
      </c>
    </row>
    <row r="51" spans="1:19" ht="12" customHeight="1">
      <c r="A51" s="153" t="s">
        <v>69</v>
      </c>
      <c r="B51" s="212"/>
      <c r="C51" s="266">
        <v>1005</v>
      </c>
      <c r="D51" s="259">
        <v>965</v>
      </c>
      <c r="E51" s="142">
        <v>1015</v>
      </c>
      <c r="F51" s="142">
        <v>1025</v>
      </c>
      <c r="G51" s="143">
        <v>975</v>
      </c>
      <c r="H51" s="186"/>
      <c r="I51" s="187"/>
      <c r="J51" s="152" t="s">
        <v>69</v>
      </c>
      <c r="L51" s="137"/>
      <c r="M51" s="137">
        <f>+C51*Megrendelőlap!D52</f>
        <v>0</v>
      </c>
      <c r="N51" s="137">
        <f>+D51*Megrendelőlap!F52</f>
        <v>0</v>
      </c>
      <c r="O51" s="137">
        <f>+E51*Megrendelőlap!H52</f>
        <v>0</v>
      </c>
      <c r="P51" s="137">
        <f>+F51*Megrendelőlap!J52</f>
        <v>0</v>
      </c>
      <c r="Q51" s="137">
        <f>+G51*Megrendelőlap!L52</f>
        <v>0</v>
      </c>
      <c r="R51" s="137">
        <f>+H51*Megrendelőlap!N52</f>
        <v>0</v>
      </c>
      <c r="S51" s="137">
        <f>+I51*Megrendelőlap!P52</f>
        <v>0</v>
      </c>
    </row>
    <row r="52" spans="1:19" ht="12" customHeight="1">
      <c r="A52" s="153" t="s">
        <v>71</v>
      </c>
      <c r="B52" s="212"/>
      <c r="C52" s="266">
        <v>1025</v>
      </c>
      <c r="D52" s="259">
        <v>955</v>
      </c>
      <c r="E52" s="142">
        <v>1005</v>
      </c>
      <c r="F52" s="142">
        <v>945</v>
      </c>
      <c r="G52" s="143">
        <v>970</v>
      </c>
      <c r="H52" s="186"/>
      <c r="I52" s="187"/>
      <c r="J52" s="152" t="s">
        <v>71</v>
      </c>
      <c r="L52" s="137"/>
      <c r="M52" s="137">
        <f>+C52*Megrendelőlap!D53</f>
        <v>0</v>
      </c>
      <c r="N52" s="137">
        <f>+D52*Megrendelőlap!F53</f>
        <v>0</v>
      </c>
      <c r="O52" s="137">
        <f>+E52*Megrendelőlap!H53</f>
        <v>0</v>
      </c>
      <c r="P52" s="137">
        <f>+F52*Megrendelőlap!J53</f>
        <v>0</v>
      </c>
      <c r="Q52" s="137">
        <f>+G52*Megrendelőlap!L53</f>
        <v>0</v>
      </c>
      <c r="R52" s="137">
        <f>+H52*Megrendelőlap!N53</f>
        <v>0</v>
      </c>
      <c r="S52" s="137">
        <f>+I52*Megrendelőlap!P53</f>
        <v>0</v>
      </c>
    </row>
    <row r="53" spans="1:19" ht="12" customHeight="1">
      <c r="A53" s="153" t="s">
        <v>73</v>
      </c>
      <c r="B53" s="150">
        <v>5750</v>
      </c>
      <c r="C53" s="266">
        <v>1225</v>
      </c>
      <c r="D53" s="259">
        <v>1325</v>
      </c>
      <c r="E53" s="142">
        <v>1350</v>
      </c>
      <c r="F53" s="142">
        <v>1205</v>
      </c>
      <c r="G53" s="143">
        <v>1195</v>
      </c>
      <c r="H53" s="188"/>
      <c r="I53" s="187"/>
      <c r="J53" s="152" t="s">
        <v>73</v>
      </c>
      <c r="L53" s="137">
        <f>+B53*Megrendelőlap!C54</f>
        <v>0</v>
      </c>
      <c r="M53" s="137">
        <f>+C53*Megrendelőlap!D54</f>
        <v>0</v>
      </c>
      <c r="N53" s="137">
        <f>+D53*Megrendelőlap!F54</f>
        <v>0</v>
      </c>
      <c r="O53" s="137">
        <f>+E53*Megrendelőlap!H54</f>
        <v>0</v>
      </c>
      <c r="P53" s="137">
        <f>+F53*Megrendelőlap!J54</f>
        <v>0</v>
      </c>
      <c r="Q53" s="137">
        <f>+G53*Megrendelőlap!L54</f>
        <v>0</v>
      </c>
      <c r="R53" s="137">
        <f>+H53*Megrendelőlap!N54</f>
        <v>0</v>
      </c>
      <c r="S53" s="137">
        <f>+I53*Megrendelőlap!P54</f>
        <v>0</v>
      </c>
    </row>
    <row r="54" spans="1:19" ht="12" customHeight="1">
      <c r="A54" s="153" t="s">
        <v>74</v>
      </c>
      <c r="B54" s="212"/>
      <c r="C54" s="266">
        <v>970</v>
      </c>
      <c r="D54" s="259">
        <v>925</v>
      </c>
      <c r="E54" s="142">
        <v>980</v>
      </c>
      <c r="F54" s="142">
        <v>960</v>
      </c>
      <c r="G54" s="143">
        <v>955</v>
      </c>
      <c r="H54" s="188"/>
      <c r="I54" s="187"/>
      <c r="J54" s="152" t="s">
        <v>74</v>
      </c>
      <c r="L54" s="137"/>
      <c r="M54" s="137">
        <f>+C54*Megrendelőlap!D55</f>
        <v>0</v>
      </c>
      <c r="N54" s="137">
        <f>+D54*Megrendelőlap!F55</f>
        <v>0</v>
      </c>
      <c r="O54" s="137">
        <f>+E54*Megrendelőlap!H55</f>
        <v>0</v>
      </c>
      <c r="P54" s="137">
        <f>+F54*Megrendelőlap!J55</f>
        <v>0</v>
      </c>
      <c r="Q54" s="137">
        <f>+G54*Megrendelőlap!L55</f>
        <v>0</v>
      </c>
      <c r="R54" s="137">
        <f>+H54*Megrendelőlap!N55</f>
        <v>0</v>
      </c>
      <c r="S54" s="137">
        <f>+I54*Megrendelőlap!P55</f>
        <v>0</v>
      </c>
    </row>
    <row r="55" spans="1:19" ht="12" customHeight="1">
      <c r="A55" s="153" t="s">
        <v>76</v>
      </c>
      <c r="B55" s="212"/>
      <c r="C55" s="266">
        <v>795</v>
      </c>
      <c r="D55" s="259">
        <v>780</v>
      </c>
      <c r="E55" s="142">
        <v>885</v>
      </c>
      <c r="F55" s="142">
        <v>780</v>
      </c>
      <c r="G55" s="143">
        <v>905</v>
      </c>
      <c r="H55" s="186"/>
      <c r="I55" s="187"/>
      <c r="J55" s="152" t="s">
        <v>76</v>
      </c>
      <c r="L55" s="137"/>
      <c r="M55" s="137">
        <f>+C55*Megrendelőlap!D56</f>
        <v>0</v>
      </c>
      <c r="N55" s="137">
        <f>+D55*Megrendelőlap!F56</f>
        <v>0</v>
      </c>
      <c r="O55" s="137">
        <f>+E55*Megrendelőlap!H56</f>
        <v>0</v>
      </c>
      <c r="P55" s="137">
        <f>+F55*Megrendelőlap!J56</f>
        <v>0</v>
      </c>
      <c r="Q55" s="137">
        <f>+G55*Megrendelőlap!L56</f>
        <v>0</v>
      </c>
      <c r="R55" s="137">
        <f>+H55*Megrendelőlap!N56</f>
        <v>0</v>
      </c>
      <c r="S55" s="137">
        <f>+I55*Megrendelőlap!P56</f>
        <v>0</v>
      </c>
    </row>
    <row r="56" spans="1:19" ht="12" customHeight="1">
      <c r="A56" s="151" t="s">
        <v>78</v>
      </c>
      <c r="B56" s="212"/>
      <c r="C56" s="266">
        <v>1005</v>
      </c>
      <c r="D56" s="259">
        <v>995</v>
      </c>
      <c r="E56" s="142">
        <v>1070</v>
      </c>
      <c r="F56" s="142">
        <v>1020</v>
      </c>
      <c r="G56" s="143">
        <v>1035</v>
      </c>
      <c r="H56" s="186"/>
      <c r="I56" s="187"/>
      <c r="J56" s="152" t="s">
        <v>78</v>
      </c>
      <c r="L56" s="137"/>
      <c r="M56" s="137">
        <f>+C56*Megrendelőlap!D57</f>
        <v>0</v>
      </c>
      <c r="N56" s="137">
        <f>+D56*Megrendelőlap!F57</f>
        <v>0</v>
      </c>
      <c r="O56" s="137">
        <f>+E56*Megrendelőlap!H57</f>
        <v>0</v>
      </c>
      <c r="P56" s="137">
        <f>+F56*Megrendelőlap!J57</f>
        <v>0</v>
      </c>
      <c r="Q56" s="137">
        <f>+G56*Megrendelőlap!L57</f>
        <v>0</v>
      </c>
      <c r="R56" s="137">
        <f>+H56*Megrendelőlap!N57</f>
        <v>0</v>
      </c>
      <c r="S56" s="137">
        <f>+I56*Megrendelőlap!P57</f>
        <v>0</v>
      </c>
    </row>
    <row r="57" spans="1:19" ht="12" customHeight="1">
      <c r="A57" s="151" t="s">
        <v>80</v>
      </c>
      <c r="B57" s="212"/>
      <c r="C57" s="266">
        <v>1045</v>
      </c>
      <c r="D57" s="260">
        <v>1015</v>
      </c>
      <c r="E57" s="154">
        <v>910</v>
      </c>
      <c r="F57" s="154">
        <v>1015</v>
      </c>
      <c r="G57" s="143">
        <v>1020</v>
      </c>
      <c r="H57" s="186"/>
      <c r="I57" s="187"/>
      <c r="J57" s="152" t="s">
        <v>80</v>
      </c>
      <c r="L57" s="137"/>
      <c r="M57" s="137">
        <f>+C57*Megrendelőlap!D58</f>
        <v>0</v>
      </c>
      <c r="N57" s="137">
        <f>+D57*Megrendelőlap!F58</f>
        <v>0</v>
      </c>
      <c r="O57" s="137">
        <f>+E57*Megrendelőlap!H58</f>
        <v>0</v>
      </c>
      <c r="P57" s="137">
        <f>+F57*Megrendelőlap!J58</f>
        <v>0</v>
      </c>
      <c r="Q57" s="137">
        <f>+G57*Megrendelőlap!L58</f>
        <v>0</v>
      </c>
      <c r="R57" s="137">
        <f>+H57*Megrendelőlap!N58</f>
        <v>0</v>
      </c>
      <c r="S57" s="137">
        <f>+I57*Megrendelőlap!P58</f>
        <v>0</v>
      </c>
    </row>
    <row r="58" spans="1:19" ht="12" customHeight="1">
      <c r="A58" s="151" t="s">
        <v>82</v>
      </c>
      <c r="B58" s="212"/>
      <c r="C58" s="266">
        <v>395</v>
      </c>
      <c r="D58" s="259">
        <v>375</v>
      </c>
      <c r="E58" s="142">
        <v>415</v>
      </c>
      <c r="F58" s="142">
        <v>395</v>
      </c>
      <c r="G58" s="257">
        <v>390</v>
      </c>
      <c r="H58" s="189"/>
      <c r="I58" s="190"/>
      <c r="J58" s="155" t="s">
        <v>82</v>
      </c>
      <c r="L58" s="137"/>
      <c r="M58" s="137">
        <f>+C58*Megrendelőlap!D59</f>
        <v>0</v>
      </c>
      <c r="N58" s="137">
        <f>+D58*Megrendelőlap!F59</f>
        <v>0</v>
      </c>
      <c r="O58" s="137">
        <f>+E58*Megrendelőlap!H59</f>
        <v>0</v>
      </c>
      <c r="P58" s="137">
        <f>+F58*Megrendelőlap!J59</f>
        <v>0</v>
      </c>
      <c r="Q58" s="137">
        <f>+G58*Megrendelőlap!L59</f>
        <v>0</v>
      </c>
      <c r="R58" s="137">
        <f>+H58*Megrendelőlap!N59</f>
        <v>0</v>
      </c>
      <c r="S58" s="137">
        <f>+I58*Megrendelőlap!P59</f>
        <v>0</v>
      </c>
    </row>
    <row r="59" spans="1:19" ht="12.75">
      <c r="A59" s="204" t="s">
        <v>84</v>
      </c>
      <c r="B59" s="210">
        <f>SUM(C59:I59)</f>
        <v>11130</v>
      </c>
      <c r="C59" s="266">
        <v>1590</v>
      </c>
      <c r="D59" s="268">
        <v>1590</v>
      </c>
      <c r="E59" s="154">
        <v>1590</v>
      </c>
      <c r="F59" s="269">
        <v>1590</v>
      </c>
      <c r="G59" s="161">
        <v>1590</v>
      </c>
      <c r="H59" s="210">
        <v>1590</v>
      </c>
      <c r="I59" s="210">
        <v>1590</v>
      </c>
      <c r="J59" s="152" t="s">
        <v>84</v>
      </c>
      <c r="L59" s="137">
        <f>+B59*Megrendelőlap!C60</f>
        <v>0</v>
      </c>
      <c r="M59" s="137">
        <f>+C59*Megrendelőlap!D60</f>
        <v>0</v>
      </c>
      <c r="N59" s="137">
        <f>+D59*Megrendelőlap!F60</f>
        <v>0</v>
      </c>
      <c r="O59" s="137">
        <f>+E59*Megrendelőlap!H60</f>
        <v>0</v>
      </c>
      <c r="P59" s="137">
        <f>+F59*Megrendelőlap!J60</f>
        <v>0</v>
      </c>
      <c r="Q59" s="137">
        <f>+G59*Megrendelőlap!L60</f>
        <v>0</v>
      </c>
      <c r="R59" s="137">
        <f>+H59*Megrendelőlap!N60</f>
        <v>0</v>
      </c>
      <c r="S59" s="137">
        <f>+I59*Megrendelőlap!P60</f>
        <v>0</v>
      </c>
    </row>
    <row r="60" spans="1:19" ht="12.75">
      <c r="A60" s="204" t="s">
        <v>462</v>
      </c>
      <c r="B60" s="300">
        <f>SUM(C60:I60)</f>
        <v>13230</v>
      </c>
      <c r="C60" s="266">
        <v>1890</v>
      </c>
      <c r="D60" s="266">
        <v>1890</v>
      </c>
      <c r="E60" s="266">
        <v>1890</v>
      </c>
      <c r="F60" s="266">
        <v>1890</v>
      </c>
      <c r="G60" s="266">
        <v>1890</v>
      </c>
      <c r="H60" s="266">
        <v>1890</v>
      </c>
      <c r="I60" s="266">
        <v>1890</v>
      </c>
      <c r="J60" s="152" t="s">
        <v>462</v>
      </c>
      <c r="L60" s="137"/>
      <c r="M60" s="137"/>
      <c r="N60" s="137"/>
      <c r="O60" s="137"/>
      <c r="P60" s="137"/>
      <c r="Q60" s="137"/>
      <c r="R60" s="137"/>
      <c r="S60" s="137"/>
    </row>
    <row r="61" spans="1:19" ht="12.75">
      <c r="A61" s="162" t="s">
        <v>264</v>
      </c>
      <c r="B61" s="212"/>
      <c r="C61" s="266">
        <v>130</v>
      </c>
      <c r="D61" s="270">
        <v>130</v>
      </c>
      <c r="E61" s="142">
        <v>130</v>
      </c>
      <c r="F61" s="271">
        <v>130</v>
      </c>
      <c r="G61" s="271">
        <v>130</v>
      </c>
      <c r="H61" s="188"/>
      <c r="I61" s="187"/>
      <c r="J61" s="152" t="s">
        <v>264</v>
      </c>
      <c r="L61" s="137"/>
      <c r="M61" s="137">
        <f>+C61*Megrendelőlap!D62</f>
        <v>0</v>
      </c>
      <c r="N61" s="137">
        <f>+D61*Megrendelőlap!F62</f>
        <v>0</v>
      </c>
      <c r="O61" s="137">
        <f>+E61*Megrendelőlap!H62</f>
        <v>0</v>
      </c>
      <c r="P61" s="137">
        <f>+F61*Megrendelőlap!J62</f>
        <v>0</v>
      </c>
      <c r="Q61" s="137">
        <f>+G61*Megrendelőlap!L62</f>
        <v>0</v>
      </c>
      <c r="R61" s="137">
        <f>+H61*Megrendelőlap!N62</f>
        <v>0</v>
      </c>
      <c r="S61" s="137">
        <f>+I61*Megrendelőlap!P62</f>
        <v>0</v>
      </c>
    </row>
    <row r="62" spans="1:21" ht="12.75">
      <c r="A62" s="162" t="s">
        <v>298</v>
      </c>
      <c r="B62" s="212"/>
      <c r="C62" s="266">
        <v>460</v>
      </c>
      <c r="D62" s="270">
        <v>545</v>
      </c>
      <c r="E62" s="142">
        <v>615</v>
      </c>
      <c r="F62" s="271">
        <v>660</v>
      </c>
      <c r="G62" s="271">
        <v>665</v>
      </c>
      <c r="H62" s="188"/>
      <c r="I62" s="187"/>
      <c r="J62" s="152" t="s">
        <v>298</v>
      </c>
      <c r="L62" s="137"/>
      <c r="M62" s="137">
        <f>+C62*Megrendelőlap!D63</f>
        <v>0</v>
      </c>
      <c r="N62" s="137">
        <f>+D62*Megrendelőlap!F63</f>
        <v>0</v>
      </c>
      <c r="O62" s="137">
        <f>+E62*Megrendelőlap!H63</f>
        <v>0</v>
      </c>
      <c r="P62" s="137">
        <f>+F62*Megrendelőlap!J63</f>
        <v>0</v>
      </c>
      <c r="Q62" s="137">
        <f>+G62*Megrendelőlap!L63</f>
        <v>0</v>
      </c>
      <c r="R62" s="137">
        <f>+H62*Megrendelőlap!N63</f>
        <v>0</v>
      </c>
      <c r="S62" s="137">
        <f>+I62*Megrendelőlap!P63</f>
        <v>0</v>
      </c>
      <c r="U62" s="137"/>
    </row>
    <row r="63" spans="1:21" ht="12.75">
      <c r="A63" s="162" t="s">
        <v>300</v>
      </c>
      <c r="B63" s="212"/>
      <c r="C63" s="266">
        <v>1140</v>
      </c>
      <c r="D63" s="270">
        <v>1145</v>
      </c>
      <c r="E63" s="142">
        <v>830</v>
      </c>
      <c r="F63" s="271">
        <v>1075</v>
      </c>
      <c r="G63" s="271">
        <v>990</v>
      </c>
      <c r="H63" s="188"/>
      <c r="I63" s="187"/>
      <c r="J63" s="152" t="s">
        <v>300</v>
      </c>
      <c r="L63" s="137"/>
      <c r="M63" s="137">
        <f>+C63*Megrendelőlap!D64</f>
        <v>0</v>
      </c>
      <c r="N63" s="137">
        <f>+D63*Megrendelőlap!F64</f>
        <v>0</v>
      </c>
      <c r="O63" s="137">
        <f>+E63*Megrendelőlap!H64</f>
        <v>0</v>
      </c>
      <c r="P63" s="137">
        <f>+F63*Megrendelőlap!J64</f>
        <v>0</v>
      </c>
      <c r="Q63" s="137">
        <f>+G63*Megrendelőlap!L64</f>
        <v>0</v>
      </c>
      <c r="R63" s="137">
        <f>+H63*Megrendelőlap!N64</f>
        <v>0</v>
      </c>
      <c r="S63" s="137">
        <f>+I63*Megrendelőlap!P64</f>
        <v>0</v>
      </c>
      <c r="U63" s="137"/>
    </row>
    <row r="64" spans="1:21" ht="12.75">
      <c r="A64" s="162" t="s">
        <v>301</v>
      </c>
      <c r="B64" s="212"/>
      <c r="C64" s="266">
        <v>705</v>
      </c>
      <c r="D64" s="270">
        <v>1060</v>
      </c>
      <c r="E64" s="142">
        <v>945</v>
      </c>
      <c r="F64" s="271">
        <v>1030</v>
      </c>
      <c r="G64" s="271">
        <v>930</v>
      </c>
      <c r="H64" s="188"/>
      <c r="I64" s="187"/>
      <c r="J64" s="152" t="s">
        <v>301</v>
      </c>
      <c r="L64" s="137"/>
      <c r="M64" s="137">
        <f>+C64*Megrendelőlap!D65</f>
        <v>0</v>
      </c>
      <c r="N64" s="137">
        <f>+D64*Megrendelőlap!F65</f>
        <v>0</v>
      </c>
      <c r="O64" s="137">
        <f>+E64*Megrendelőlap!H65</f>
        <v>0</v>
      </c>
      <c r="P64" s="137">
        <f>+F64*Megrendelőlap!J65</f>
        <v>0</v>
      </c>
      <c r="Q64" s="137">
        <f>+G64*Megrendelőlap!L65</f>
        <v>0</v>
      </c>
      <c r="R64" s="137">
        <f>+H64*Megrendelőlap!N65</f>
        <v>0</v>
      </c>
      <c r="S64" s="137">
        <f>+I64*Megrendelőlap!P65</f>
        <v>0</v>
      </c>
      <c r="U64" s="137"/>
    </row>
    <row r="65" spans="1:21" ht="12.75">
      <c r="A65" s="162" t="s">
        <v>302</v>
      </c>
      <c r="B65" s="212"/>
      <c r="C65" s="266">
        <v>1060</v>
      </c>
      <c r="D65" s="270">
        <v>990</v>
      </c>
      <c r="E65" s="142">
        <v>1090</v>
      </c>
      <c r="F65" s="271">
        <v>560</v>
      </c>
      <c r="G65" s="271">
        <v>805</v>
      </c>
      <c r="H65" s="188"/>
      <c r="I65" s="187"/>
      <c r="J65" s="152" t="s">
        <v>302</v>
      </c>
      <c r="L65" s="137"/>
      <c r="M65" s="137">
        <f>+C65*Megrendelőlap!D66</f>
        <v>0</v>
      </c>
      <c r="N65" s="137">
        <f>+D65*Megrendelőlap!F66</f>
        <v>0</v>
      </c>
      <c r="O65" s="137">
        <f>+E65*Megrendelőlap!H66</f>
        <v>0</v>
      </c>
      <c r="P65" s="137">
        <f>+F65*Megrendelőlap!J66</f>
        <v>0</v>
      </c>
      <c r="Q65" s="137">
        <f>+G65*Megrendelőlap!L66</f>
        <v>0</v>
      </c>
      <c r="R65" s="137">
        <f>+H65*Megrendelőlap!N66</f>
        <v>0</v>
      </c>
      <c r="S65" s="137">
        <f>+I65*Megrendelőlap!P66</f>
        <v>0</v>
      </c>
      <c r="U65" s="137"/>
    </row>
    <row r="66" spans="1:21" ht="12.75">
      <c r="A66" s="162" t="s">
        <v>303</v>
      </c>
      <c r="B66" s="212"/>
      <c r="C66" s="266">
        <v>1115</v>
      </c>
      <c r="D66" s="270">
        <v>805</v>
      </c>
      <c r="E66" s="142">
        <v>915</v>
      </c>
      <c r="F66" s="271">
        <v>845</v>
      </c>
      <c r="G66" s="271">
        <v>1060</v>
      </c>
      <c r="H66" s="188"/>
      <c r="I66" s="187"/>
      <c r="J66" s="152" t="s">
        <v>303</v>
      </c>
      <c r="L66" s="137"/>
      <c r="M66" s="137">
        <f>+C66*Megrendelőlap!D67</f>
        <v>0</v>
      </c>
      <c r="N66" s="137">
        <f>+D66*Megrendelőlap!F67</f>
        <v>0</v>
      </c>
      <c r="O66" s="137">
        <f>+E66*Megrendelőlap!H67</f>
        <v>0</v>
      </c>
      <c r="P66" s="137">
        <f>+F66*Megrendelőlap!J67</f>
        <v>0</v>
      </c>
      <c r="Q66" s="137">
        <f>+G66*Megrendelőlap!L67</f>
        <v>0</v>
      </c>
      <c r="R66" s="137">
        <f>+H66*Megrendelőlap!N67</f>
        <v>0</v>
      </c>
      <c r="S66" s="137">
        <f>+I66*Megrendelőlap!P67</f>
        <v>0</v>
      </c>
      <c r="U66" s="137"/>
    </row>
    <row r="67" spans="1:21" ht="12.75">
      <c r="A67" s="162" t="s">
        <v>304</v>
      </c>
      <c r="B67" s="212"/>
      <c r="C67" s="266">
        <v>805</v>
      </c>
      <c r="D67" s="270">
        <v>990</v>
      </c>
      <c r="E67" s="142">
        <v>745</v>
      </c>
      <c r="F67" s="271">
        <v>915</v>
      </c>
      <c r="G67" s="271">
        <v>945</v>
      </c>
      <c r="H67" s="188"/>
      <c r="I67" s="187"/>
      <c r="J67" s="152" t="s">
        <v>304</v>
      </c>
      <c r="L67" s="137"/>
      <c r="M67" s="137">
        <f>+C67*Megrendelőlap!D68</f>
        <v>0</v>
      </c>
      <c r="N67" s="137">
        <f>+D67*Megrendelőlap!F68</f>
        <v>0</v>
      </c>
      <c r="O67" s="137">
        <f>+E67*Megrendelőlap!H68</f>
        <v>0</v>
      </c>
      <c r="P67" s="137">
        <f>+F67*Megrendelőlap!J68</f>
        <v>0</v>
      </c>
      <c r="Q67" s="137">
        <f>+G67*Megrendelőlap!L68</f>
        <v>0</v>
      </c>
      <c r="R67" s="137">
        <f>+H67*Megrendelőlap!N68</f>
        <v>0</v>
      </c>
      <c r="S67" s="137">
        <f>+I67*Megrendelőlap!P68</f>
        <v>0</v>
      </c>
      <c r="U67" s="137"/>
    </row>
    <row r="68" spans="1:10" ht="12.75">
      <c r="A68" s="162" t="s">
        <v>384</v>
      </c>
      <c r="B68" s="212"/>
      <c r="C68" s="266">
        <v>99</v>
      </c>
      <c r="D68" s="259">
        <v>99</v>
      </c>
      <c r="E68" s="142">
        <v>99</v>
      </c>
      <c r="F68" s="142">
        <v>99</v>
      </c>
      <c r="G68" s="142">
        <v>99</v>
      </c>
      <c r="H68" s="188"/>
      <c r="I68" s="187"/>
      <c r="J68" s="152" t="s">
        <v>384</v>
      </c>
    </row>
    <row r="69" spans="1:12" ht="12.75">
      <c r="A69" s="162" t="s">
        <v>385</v>
      </c>
      <c r="B69" s="212"/>
      <c r="C69" s="266">
        <v>99</v>
      </c>
      <c r="D69" s="259">
        <v>99</v>
      </c>
      <c r="E69" s="142">
        <v>99</v>
      </c>
      <c r="F69" s="142">
        <v>99</v>
      </c>
      <c r="G69" s="142">
        <v>99</v>
      </c>
      <c r="H69" s="188"/>
      <c r="I69" s="187"/>
      <c r="J69" s="152" t="s">
        <v>385</v>
      </c>
      <c r="L69">
        <f>SUM(L2:S67)</f>
        <v>0</v>
      </c>
    </row>
    <row r="70" spans="1:10" ht="12.75">
      <c r="A70" s="162" t="s">
        <v>386</v>
      </c>
      <c r="B70" s="212"/>
      <c r="C70" s="266">
        <v>99</v>
      </c>
      <c r="D70" s="259">
        <v>99</v>
      </c>
      <c r="E70" s="142">
        <v>99</v>
      </c>
      <c r="F70" s="142">
        <v>99</v>
      </c>
      <c r="G70" s="142">
        <v>99</v>
      </c>
      <c r="H70" s="186"/>
      <c r="I70" s="187"/>
      <c r="J70" s="152" t="s">
        <v>386</v>
      </c>
    </row>
    <row r="71" spans="1:10" ht="12.75">
      <c r="A71" s="162" t="s">
        <v>387</v>
      </c>
      <c r="B71" s="212"/>
      <c r="C71" s="266">
        <v>99</v>
      </c>
      <c r="D71" s="259">
        <v>99</v>
      </c>
      <c r="E71" s="142">
        <v>99</v>
      </c>
      <c r="F71" s="142">
        <v>99</v>
      </c>
      <c r="G71" s="142">
        <v>99</v>
      </c>
      <c r="H71" s="186"/>
      <c r="I71" s="187"/>
      <c r="J71" s="152" t="s">
        <v>387</v>
      </c>
    </row>
    <row r="72" spans="1:10" ht="12.75">
      <c r="A72" s="162" t="s">
        <v>388</v>
      </c>
      <c r="B72" s="212"/>
      <c r="C72" s="266">
        <v>99</v>
      </c>
      <c r="D72" s="259">
        <v>99</v>
      </c>
      <c r="E72" s="142">
        <v>99</v>
      </c>
      <c r="F72" s="142">
        <v>99</v>
      </c>
      <c r="G72" s="142">
        <v>99</v>
      </c>
      <c r="H72" s="186"/>
      <c r="I72" s="187"/>
      <c r="J72" s="152" t="s">
        <v>388</v>
      </c>
    </row>
    <row r="73" spans="1:10" ht="12.75">
      <c r="A73" s="162" t="s">
        <v>389</v>
      </c>
      <c r="B73" s="212"/>
      <c r="C73" s="266">
        <v>99</v>
      </c>
      <c r="D73" s="259">
        <v>99</v>
      </c>
      <c r="E73" s="142">
        <v>99</v>
      </c>
      <c r="F73" s="142">
        <v>99</v>
      </c>
      <c r="G73" s="142">
        <v>99</v>
      </c>
      <c r="H73" s="186"/>
      <c r="I73" s="187"/>
      <c r="J73" s="152" t="s">
        <v>389</v>
      </c>
    </row>
    <row r="74" spans="1:10" ht="12.75">
      <c r="A74" s="162" t="s">
        <v>390</v>
      </c>
      <c r="B74" s="188"/>
      <c r="C74" s="301">
        <v>199</v>
      </c>
      <c r="D74" s="301">
        <v>199</v>
      </c>
      <c r="E74" s="301">
        <v>199</v>
      </c>
      <c r="F74" s="301">
        <v>199</v>
      </c>
      <c r="G74" s="301">
        <v>199</v>
      </c>
      <c r="H74" s="188"/>
      <c r="I74" s="187"/>
      <c r="J74" s="152" t="s">
        <v>390</v>
      </c>
    </row>
    <row r="75" spans="1:10" ht="12.75">
      <c r="A75" s="272" t="s">
        <v>391</v>
      </c>
      <c r="B75" s="302"/>
      <c r="C75" s="210">
        <v>199</v>
      </c>
      <c r="D75" s="210">
        <v>199</v>
      </c>
      <c r="E75" s="210">
        <v>199</v>
      </c>
      <c r="F75" s="210">
        <v>199</v>
      </c>
      <c r="G75" s="210">
        <v>199</v>
      </c>
      <c r="H75" s="302"/>
      <c r="I75" s="303"/>
      <c r="J75" s="273" t="s">
        <v>391</v>
      </c>
    </row>
  </sheetData>
  <sheetProtection selectLockedCells="1" selectUnlockedCells="1"/>
  <mergeCells count="1">
    <mergeCell ref="A1:B1"/>
  </mergeCells>
  <printOptions/>
  <pageMargins left="1.5798611111111112" right="0.75" top="1" bottom="1" header="0.5118055555555555" footer="0.511805555555555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baloghtamas</dc:creator>
  <cp:keywords/>
  <dc:description/>
  <cp:lastModifiedBy>asus01</cp:lastModifiedBy>
  <cp:lastPrinted>2015-09-04T06:44:48Z</cp:lastPrinted>
  <dcterms:created xsi:type="dcterms:W3CDTF">2015-09-04T06:42:58Z</dcterms:created>
  <dcterms:modified xsi:type="dcterms:W3CDTF">2018-11-05T12:10:39Z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