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1625" tabRatio="729" activeTab="0"/>
  </bookViews>
  <sheets>
    <sheet name="Étlap" sheetId="1" r:id="rId1"/>
    <sheet name="Megrendelőlap" sheetId="2" r:id="rId2"/>
    <sheet name="Árak" sheetId="3" r:id="rId3"/>
  </sheets>
  <externalReferences>
    <externalReference r:id="rId6"/>
  </externalReferences>
  <definedNames>
    <definedName name="_xlnm.Print_Titles" localSheetId="0">'Étlap'!$1:$2</definedName>
    <definedName name="_xlnm.Print_Area" localSheetId="2">'Árak'!$A$1:$J$59</definedName>
    <definedName name="_xlnm.Print_Area" localSheetId="0">'Étlap'!$A$1:$M$68</definedName>
    <definedName name="_xlnm.Print_Area" localSheetId="1">'Megrendelőlap'!$A$1:$N$66</definedName>
  </definedNames>
  <calcPr fullCalcOnLoad="1"/>
</workbook>
</file>

<file path=xl/sharedStrings.xml><?xml version="1.0" encoding="utf-8"?>
<sst xmlns="http://schemas.openxmlformats.org/spreadsheetml/2006/main" count="1341" uniqueCount="581">
  <si>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</si>
  <si>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</si>
  <si>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</si>
  <si>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</si>
  <si>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</si>
  <si>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</si>
  <si>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</si>
  <si>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</si>
  <si>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</si>
  <si>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</si>
  <si>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</si>
  <si>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</si>
  <si>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</si>
  <si>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</si>
  <si>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</si>
  <si>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</si>
  <si>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</si>
  <si>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G</t>
  </si>
  <si>
    <t>Tészták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</si>
  <si>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</si>
  <si>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</si>
  <si>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</si>
  <si>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</si>
  <si>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</si>
  <si>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</si>
  <si>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</si>
  <si>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</si>
  <si>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</si>
  <si>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</si>
  <si>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</si>
  <si>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</si>
  <si>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</si>
  <si>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O3</t>
  </si>
  <si>
    <t>Prémium ételek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</si>
  <si>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</si>
  <si>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</si>
  <si>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</si>
  <si>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</si>
  <si>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</si>
  <si>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</si>
  <si>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</si>
  <si>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</si>
  <si>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</si>
  <si>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</si>
  <si>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</si>
  <si>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</si>
  <si>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</si>
  <si>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Csalamádé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</si>
  <si>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</si>
  <si>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</si>
  <si>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</si>
  <si>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</si>
  <si>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</si>
  <si>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</si>
  <si>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</si>
  <si>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</si>
  <si>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</si>
  <si>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</si>
  <si>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</si>
  <si>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</si>
  <si>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</si>
  <si>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</si>
  <si>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</si>
  <si>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</si>
  <si>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</si>
  <si>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</si>
  <si>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</si>
  <si>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</si>
  <si>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</si>
  <si>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</si>
  <si>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</si>
  <si>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</si>
  <si>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</si>
  <si>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</si>
  <si>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</si>
  <si>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</si>
  <si>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</si>
  <si>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</si>
  <si>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</si>
  <si>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</si>
  <si>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</si>
  <si>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</si>
  <si>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</si>
  <si>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</si>
  <si>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</si>
  <si>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</si>
  <si>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</si>
  <si>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</si>
  <si>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</si>
  <si>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</si>
  <si>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</si>
  <si>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</si>
  <si>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</si>
  <si>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</si>
  <si>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</si>
  <si>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</si>
  <si>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</si>
  <si>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</si>
  <si>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</si>
  <si>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</si>
  <si>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</si>
  <si>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</si>
  <si>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</si>
  <si>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</si>
  <si>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</si>
  <si>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</si>
  <si>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</si>
  <si>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</si>
  <si>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</si>
  <si>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</si>
  <si>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</si>
  <si>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Office menü</t>
  </si>
  <si>
    <t>Extra menü</t>
  </si>
  <si>
    <t xml:space="preserve">Menü </t>
  </si>
  <si>
    <t>Menü</t>
  </si>
  <si>
    <t>Nyugdíjas menü</t>
  </si>
  <si>
    <t>2. Burgonyapüré</t>
  </si>
  <si>
    <t>1. Hagymás tört burgonya</t>
  </si>
  <si>
    <t>2. Grillezett burgonya</t>
  </si>
  <si>
    <t>Uborkasaláta</t>
  </si>
  <si>
    <t>2. Vagdalt</t>
  </si>
  <si>
    <t>2. Túrós csusza</t>
  </si>
  <si>
    <t>2. Rösztiburgonya</t>
  </si>
  <si>
    <t>1. Petrezselymes burgonya</t>
  </si>
  <si>
    <t>2. Rizi-bizi</t>
  </si>
  <si>
    <t>1. Jázmin rizs</t>
  </si>
  <si>
    <t>2. Jázmin rizs</t>
  </si>
  <si>
    <t>Sajtos rúd</t>
  </si>
  <si>
    <t>Burgonyás pogácsa</t>
  </si>
  <si>
    <t>Leveles, sajtos pogácsa</t>
  </si>
  <si>
    <t>Túrós párna</t>
  </si>
  <si>
    <t>Mogyorókrémes croissant</t>
  </si>
  <si>
    <t>Csokis-meggyes párna</t>
  </si>
  <si>
    <t>Papayás trópusi gyümölcsleves *</t>
  </si>
  <si>
    <t>Balatoni gyümölcsleves (cseresznye, meggy, alma, körte) *</t>
  </si>
  <si>
    <t>Palócleves (tejföl, zöldbab, burgonya, marhahús)</t>
  </si>
  <si>
    <t>Baconos, juhtúrós sztrapacska</t>
  </si>
  <si>
    <t>Spenótfőzelék</t>
  </si>
  <si>
    <t>Fehérbabfőzelék</t>
  </si>
  <si>
    <t>1. Párolt rizs, tartármártás *</t>
  </si>
  <si>
    <t>2. Rántott sajt *</t>
  </si>
  <si>
    <t>1. Sertéspörkölt</t>
  </si>
  <si>
    <t>Lencsefőzelék</t>
  </si>
  <si>
    <t>Tejfölös burgonyafőzelék</t>
  </si>
  <si>
    <t>Zöldbabfőzelék</t>
  </si>
  <si>
    <t>Magyaros zöldborsófőzelék</t>
  </si>
  <si>
    <t>Paradicsomos káposzta</t>
  </si>
  <si>
    <t>1. Bundázott virsli</t>
  </si>
  <si>
    <t>1. Rántott borda</t>
  </si>
  <si>
    <t>Baconos bolognai spagetti, reszelt sajt</t>
  </si>
  <si>
    <t>Húsos, gombás lasagne, reszelt sajt</t>
  </si>
  <si>
    <t>Tripolino spagetti (tejfölös, póréhagymás, füstölt sajtos, sonkás, aszalt paradicsomos raguval)</t>
  </si>
  <si>
    <t>Chilis bab, reszelt sajt</t>
  </si>
  <si>
    <t>Vörösboros marhapörkölt</t>
  </si>
  <si>
    <t>Rántott sajt</t>
  </si>
  <si>
    <t xml:space="preserve">Vegyes szárnyaspörkölt (csirke- és pulykamellből) </t>
  </si>
  <si>
    <t>1. Tarhonya</t>
  </si>
  <si>
    <t>2. Vegyes köret, áfonyaöntet *</t>
  </si>
  <si>
    <t>Pulykamell "Orly" módra (sörös párizsias bundában)</t>
  </si>
  <si>
    <t>Borzas harcsa</t>
  </si>
  <si>
    <t>Rántott sertésborda</t>
  </si>
  <si>
    <t>Szezámmagba forgatott csirkemell rántva</t>
  </si>
  <si>
    <t>Rántott csirkecomb</t>
  </si>
  <si>
    <t>1. Zöldséges jázmin rizs</t>
  </si>
  <si>
    <t>1. Rizi-bizi</t>
  </si>
  <si>
    <t>2. Párolt rizs, tejföl, reszelt sajt</t>
  </si>
  <si>
    <t>Fűszerkéregben sült sertéskaraj</t>
  </si>
  <si>
    <t>Snidlinges sajtkrémmel töltött rántott sertésszelet</t>
  </si>
  <si>
    <t>Csirkemell ananásszal, füstöltsonkával, füstöltsajttal átsütve</t>
  </si>
  <si>
    <t>Grillezett csirkemell sajtmártással, pirított baconnel</t>
  </si>
  <si>
    <t>Hawaii rántott csirkemell (sonkával, ananásszal töltve), kukoricás rizs</t>
  </si>
  <si>
    <t>Cordon-bleu (pulykamell sajttal, sonkával töltve), vajas burgonya</t>
  </si>
  <si>
    <t>Vadas marhatokány</t>
  </si>
  <si>
    <t>Baconos, lilahagymás sajttal töltött rántott sertésborda</t>
  </si>
  <si>
    <t>Harcsa szeletek "dunántúli" módra (tejszínes, gombás)</t>
  </si>
  <si>
    <t>1. Spagetti</t>
  </si>
  <si>
    <t>1. Csavart csőtészta</t>
  </si>
  <si>
    <t>2. Zsemlegombóc</t>
  </si>
  <si>
    <t>2. Kukoricás jázmin rizs</t>
  </si>
  <si>
    <t>Fokhagymakrémleves, Lencsefőzelék, sült virsli</t>
  </si>
  <si>
    <t>Tavaszi zöldségleves, Paradicsomos káposzta, főtt tojás</t>
  </si>
  <si>
    <t>Burgonyaleves, Magyaros zöldborsófőzelék, natúr csirkemell</t>
  </si>
  <si>
    <t>Burgonyaleves, Szezámmagba forgatott csirkemell rántva, rizi-bizi</t>
  </si>
  <si>
    <t>Spanyol paradicsomleves, Bácskai rizseshús</t>
  </si>
  <si>
    <t>Retro tejbegríz csokiöntettel</t>
  </si>
  <si>
    <t>Dióban forgatott gombócok vaníliaöntettel</t>
  </si>
  <si>
    <t>Citromos mignon</t>
  </si>
  <si>
    <t>Feketeerdő szelet</t>
  </si>
  <si>
    <t>Kókuszkocka</t>
  </si>
  <si>
    <t>Szilvás rétes</t>
  </si>
  <si>
    <t>Rákóczi túrós</t>
  </si>
  <si>
    <t>Tejfölös uborkasaláta</t>
  </si>
  <si>
    <t>Montenegrói juhtúrós rakott makaróni (darált marhahússal, tejföllel rétegezve, reszelt sajttal pirítva)</t>
  </si>
  <si>
    <t>Eredeti francia krémes</t>
  </si>
  <si>
    <t>Főtt, füstölt tarja tojásfehérje karikákkal, paprikával</t>
  </si>
  <si>
    <t xml:space="preserve"> Virslis, pritaminos cottage cheese</t>
  </si>
  <si>
    <t>Magyaros cottage cheese paprika kockákkal</t>
  </si>
  <si>
    <t>Gombás, füstölt sajtos cottage cheese</t>
  </si>
  <si>
    <t>Füstöltsajtos sonkakrém puffasztott rizsszelettel</t>
  </si>
  <si>
    <t>Snidlinges cottage cheese</t>
  </si>
  <si>
    <t>Francia sajtos cottage cheese</t>
  </si>
  <si>
    <t>2. Sült csirkecombfilé</t>
  </si>
  <si>
    <t>Kemencés töltött csirkecombfilé parmezánnal pirítva</t>
  </si>
  <si>
    <t>Tavaszi zöldségleves, Grillezett csirkemell sajtmártással, pirított baconnel, jázmin rizs Uborkasaláta</t>
  </si>
  <si>
    <t>Gyros (görög fűszerezésű csirkemellcsíkok)</t>
  </si>
  <si>
    <t>Újházi tyúkhúsleves, Magyaros zöldborsófőzelék, rántott borda, Kókuszkocka</t>
  </si>
  <si>
    <t>* jelölésű ételeinket vegetáriánusok
is fogyaszthatják</t>
  </si>
  <si>
    <r>
      <rPr>
        <b/>
        <sz val="10"/>
        <color indexed="10"/>
        <rFont val="Arial CE"/>
        <family val="0"/>
      </rPr>
      <t xml:space="preserve">(TF) </t>
    </r>
    <r>
      <rPr>
        <b/>
        <sz val="10"/>
        <rFont val="Arial CE"/>
        <family val="2"/>
      </rPr>
      <t>Tejfehérjét tartalmaz.</t>
    </r>
  </si>
  <si>
    <t>Maccheroni alla Carbonara (hagyományos olasz makaróni baconos, parmezános tejszínmártásban)</t>
  </si>
  <si>
    <t>Tonhalas fusilli ruccolás, sült fokhagymás paradicsommártással, reszelt parmezánnal</t>
  </si>
  <si>
    <t>Zöldborsóleves, Hawaii rántott csirkemell, kukoricás rizs, Csalamádé</t>
  </si>
  <si>
    <t>Kanadai hot-dog (2 speciális házi hot-dog kolbász, pirított hagyma, csemege uborka, háromféle házi készítésű mártás: cheddar sajtos, pikáns paradicsomos és fűszeres, enyhén mustáros, 2 db  hot-dog kifli)</t>
  </si>
  <si>
    <r>
      <t>Zöldborsóleves</t>
    </r>
    <r>
      <rPr>
        <b/>
        <sz val="10"/>
        <rFont val="Arial"/>
        <family val="2"/>
      </rPr>
      <t xml:space="preserve"> *</t>
    </r>
  </si>
  <si>
    <t>Burgonyaleves *</t>
  </si>
  <si>
    <t>Tavaszi zöldségleves *</t>
  </si>
  <si>
    <t xml:space="preserve">Karfiolleves *
</t>
  </si>
  <si>
    <r>
      <t>Fokhagymakrémleves, pirított kenyérkockával</t>
    </r>
    <r>
      <rPr>
        <b/>
        <sz val="10"/>
        <rFont val="Arial"/>
        <family val="2"/>
      </rPr>
      <t xml:space="preserve"> *</t>
    </r>
  </si>
  <si>
    <r>
      <t>Erdeigomba krémleves galuskával</t>
    </r>
    <r>
      <rPr>
        <b/>
        <sz val="10"/>
        <rFont val="Arial"/>
        <family val="2"/>
      </rPr>
      <t xml:space="preserve"> *</t>
    </r>
  </si>
  <si>
    <t>Újházi tyúkhúsleves (csirkemelles, zöldséges, gombás)</t>
  </si>
  <si>
    <t>Jércesaláta (majonéz, csirkemell, alma, burgonya, tojás)</t>
  </si>
  <si>
    <t>Csípős vegyes vágott, édesítőszerekkel</t>
  </si>
  <si>
    <t>Tavaszi vegyes vágott , édesítőszerekkel</t>
  </si>
  <si>
    <t xml:space="preserve">Sacher szelet, édesítőszerekkel </t>
  </si>
  <si>
    <t xml:space="preserve">Túrógombóc, édesítőszerekkel </t>
  </si>
  <si>
    <t xml:space="preserve">Kakaótorta, édesítőszerekkel </t>
  </si>
  <si>
    <t>Brokkolikrém roppanós paprikával</t>
  </si>
  <si>
    <t>Mandulapuding, édesítőszerekkel</t>
  </si>
  <si>
    <t>Almapüré, édesítőszerekkel sajtkockákkal</t>
  </si>
  <si>
    <t>Édes joghurt, édesítőszerekkel, pirított dióval</t>
  </si>
  <si>
    <t>Kefír, édesítőszerekkel, gyümölcsös búzapehellyel</t>
  </si>
  <si>
    <t>Baconos padlizsánkrém, édesítőszerekkel, puffasztott rizsszelettel</t>
  </si>
  <si>
    <t>Roppanós főtt virsli, mustárral, édesítőszerekkel, uborka karikákkal</t>
  </si>
  <si>
    <t>Tepertőkrém, édesítőszerekkel, puffasztott rizsszelettel</t>
  </si>
  <si>
    <t>Körözöttes sonkatekercs franciasalátával</t>
  </si>
  <si>
    <t xml:space="preserve">Roston csirkemell, tejszínes-sajtos fokhagymamártás, négyévszak saláta </t>
  </si>
  <si>
    <t>Kefíres pácban érlelt roston pulykamell csíkok, zöldséges barnarízs</t>
  </si>
  <si>
    <t>ZX</t>
  </si>
  <si>
    <t>Búzacsírás teljes kiőrlésű cipó</t>
  </si>
  <si>
    <t>Coca-Cola 0,33 l</t>
  </si>
  <si>
    <t>Coca-Cola light, édesítőszerekkel 0,33 l</t>
  </si>
  <si>
    <t>Coca-Cola zero, édesítőszerekkel 0,33 l</t>
  </si>
  <si>
    <t>1. Rizses zöldség</t>
  </si>
  <si>
    <t>Bácskai rizseshús</t>
  </si>
  <si>
    <t>Pásztortarhonya (marhapörkölt tarhonyával, burgonyával egybefőzve)</t>
  </si>
  <si>
    <t>1. Vagdalt</t>
  </si>
  <si>
    <t>2. Kis bécsi szelet</t>
  </si>
  <si>
    <t>2. Natúr csirkemell</t>
  </si>
  <si>
    <t>Svéd húsgolyók barnamártással, sokmagvas rizs, áfonyaöntet</t>
  </si>
  <si>
    <t>Párolt cékla, édesítőszerekkel, sajttal</t>
  </si>
  <si>
    <t>2. Sertéssült</t>
  </si>
  <si>
    <t>2. Saláta, tzatziki</t>
  </si>
  <si>
    <t>Grillezett csirkemell, zöldfűszeres dresszinggel, kaliforniai saláta (jégsaláta, pritaminpaprika, paradicsom, kukorica, lilahagyma)</t>
  </si>
  <si>
    <t>Csirkemell saslik, kolbásszal, baconnel (pác: vörösbor, lilahagyma), ropogós tzatziki saláta</t>
  </si>
  <si>
    <t>Roston csirkemell, tejszínes-sajtos fokhagymamártás, négyévszak saláta (uborka, jégsaláta, pritaminpaprika, kukorica)</t>
  </si>
  <si>
    <t>Hawaii csirkemell saláta (jégsaláta, ananász, kukorica, tartármártás)</t>
  </si>
  <si>
    <t>Natúr csirkemell párolt almával, édesítőszerekkel, rizzsel</t>
  </si>
  <si>
    <t>Grillezett csirkemell kockák, zöldséges, lecsós burgonyával</t>
  </si>
  <si>
    <t>Sajtos parajkrémmel töltött palacsinta, füstöltsajtmártás *</t>
  </si>
  <si>
    <t xml:space="preserve">Roston sült pulykamell fahéjas, tejszínes almamártás, jázmin rizs </t>
  </si>
  <si>
    <t xml:space="preserve">Prágai sonkával, sajttal kemencében sült csirkemell, almás párolt zöldség (alma, sárgarépa, brokkoli, bébikukorica) </t>
  </si>
  <si>
    <t xml:space="preserve">Édes-mustáros pulykamellcsíkok zöldséges, kínai sült tészta </t>
  </si>
  <si>
    <t>Finomfüves csirkemell, sárgarépás, zöldborsós rizs</t>
  </si>
  <si>
    <t>Bazsalikomos, fokhagymás halszeletek, rizses zöldség</t>
  </si>
  <si>
    <t>Pirított mandulás csirkemellcsíkok, párolt alma, párolt rizs</t>
  </si>
  <si>
    <t xml:space="preserve">Almás, sajtos kukoricasaláta csirkemell csíkokkal </t>
  </si>
  <si>
    <t>1. Főtt tojás (2 db) *</t>
  </si>
  <si>
    <t>Aszaltszilvával töltött rántott pulykamell, burgonyapüré</t>
  </si>
  <si>
    <t>Mézes, pezsgős oldalas, mádi káposzta (fehérborral és szőlővel párolt káposzta), pirított burgonya</t>
  </si>
  <si>
    <t>Fokhagymakrémleves, Maccheroni alla Carbonara</t>
  </si>
  <si>
    <t>Gyros fűszerezésű csirkemell csíkok, grill zöldség (bébirépa, bébikukorica, zöldborsó, zöldbab, gomba)</t>
  </si>
  <si>
    <t>Paradicsomos, póréhagymás csirkemell, gombás pennetészta</t>
  </si>
  <si>
    <t>Kefíres pácban érlelt roston pulykamell csíkok (pác: oregano, mustár, grappa), zöldséges barnarizs (barnarizs, paradicsom, paprika, uborka összeforgatva)</t>
  </si>
  <si>
    <t>Prágai sonkás juhtúróval töltött pulykamell rántva, extra saláta (jégsaláta, sárgarépa, paradicsom, pritaminpaprika, fejeskáposzta, kukorica)</t>
  </si>
  <si>
    <t>Zöldborsóleves, Natúr csirkemell párolt almával, édesítőszerekkel, rizzsel</t>
  </si>
  <si>
    <t>Sonkás lasagne paradicsom karikákkal összesütve</t>
  </si>
  <si>
    <t>Gyros fűszerezésű csirkemell csíkok, grill zöldség</t>
  </si>
  <si>
    <t>Prágai sonkával, sajttal kemencében sült csirkemell, almás párolt zöldség</t>
  </si>
  <si>
    <t>Csirkemell sonka fűszervajjal, puffasztott rizsszelettel</t>
  </si>
  <si>
    <t>Cseresznyés joghurt, édesítőszerekkel, mazsolával</t>
  </si>
  <si>
    <t>Csokoládépuding, édesítőszerekkel, pirított földimogyoróval</t>
  </si>
  <si>
    <t xml:space="preserve">Vaslapon sült csirkemell olaszos fűszerezéssel, zöldséges burgonyapüré </t>
  </si>
  <si>
    <t>TVE1</t>
  </si>
  <si>
    <t>A TVE sorok kínálatát a vega és vegán életmód követői egyaránt fogyaszthatják.</t>
  </si>
  <si>
    <t>TV2</t>
  </si>
  <si>
    <t>TV3</t>
  </si>
  <si>
    <t>TV4</t>
  </si>
  <si>
    <t>TVE5</t>
  </si>
  <si>
    <t>TVE6</t>
  </si>
  <si>
    <t>SU1</t>
  </si>
  <si>
    <t>SU2</t>
  </si>
  <si>
    <t>TVE2</t>
  </si>
  <si>
    <t xml:space="preserve">Baconos, kukoricás csirkemellrizottó, reszelt sajt [F] </t>
  </si>
  <si>
    <t>Tavaszi zöldségleves, Gyros, rizses zöldség</t>
  </si>
  <si>
    <t>Balatoni gyümölcsleves, Roston csirkemell, kukoricás rizs, tartármártás</t>
  </si>
  <si>
    <t>Pásztortarhonya, Joghurtos gyümölcssaláta</t>
  </si>
  <si>
    <t xml:space="preserve">Újházy-tyúkhúsleves, Magyaros zöldborsófőzelék, natúr csirkemell </t>
  </si>
  <si>
    <t>Tavaszi zöldségleves, Bácskai rizseshús</t>
  </si>
  <si>
    <t>Paradicsomos káposzta, natúr csirkemell, Mákos rétes</t>
  </si>
  <si>
    <t>Vaslapon sült csirkemell olaszos fűszerezéssel, zöldséges burgonyapüré * [F]</t>
  </si>
  <si>
    <t>Sulidő 1</t>
  </si>
  <si>
    <t>Sulidő 2</t>
  </si>
  <si>
    <t>Balázsfit</t>
  </si>
  <si>
    <t>SPEED menü</t>
  </si>
  <si>
    <t>Leves (Vegán)</t>
  </si>
  <si>
    <t>Vega</t>
  </si>
  <si>
    <t>Vegán</t>
  </si>
  <si>
    <t>Fanta narancs 0,33 l</t>
  </si>
  <si>
    <t>Cappy narancs 100% 0,33 l</t>
  </si>
  <si>
    <t>Nestea citrom, cukorral és édesítőszerekkel 0,5 l</t>
  </si>
  <si>
    <t>Nestea őszibarack, cukorral és édesítőszerekkel 0,5 l</t>
  </si>
  <si>
    <t>Kontakt</t>
  </si>
  <si>
    <t>Faxközpont:</t>
  </si>
  <si>
    <t>06 27 54-27-54</t>
  </si>
  <si>
    <t>Tel / Fax:</t>
  </si>
  <si>
    <t>06 1 460-3663</t>
  </si>
  <si>
    <t>Telenor:</t>
  </si>
  <si>
    <t>06 20 460-3663</t>
  </si>
  <si>
    <t>T-Mobile:</t>
  </si>
  <si>
    <t>06 30 460-3663</t>
  </si>
  <si>
    <t>Vodafone:</t>
  </si>
  <si>
    <t>06 70 460-3663</t>
  </si>
  <si>
    <t>ZR1</t>
  </si>
  <si>
    <t>ZR2</t>
  </si>
  <si>
    <t>ZR3</t>
  </si>
  <si>
    <t>ZR4</t>
  </si>
  <si>
    <t>ZR5</t>
  </si>
  <si>
    <t>ZR6</t>
  </si>
  <si>
    <t>ZR7</t>
  </si>
  <si>
    <t>ZR8</t>
  </si>
  <si>
    <t>2. Mini fasírt golyók</t>
  </si>
  <si>
    <t>1. Natúr csirkemell [F]</t>
  </si>
  <si>
    <t>Penne tészta négysajtmártással, csirkemellel</t>
  </si>
  <si>
    <t>Sült hekk paprikás lisztbe forgatva, hagymás tört burgonya</t>
  </si>
  <si>
    <t>Tejfölös sertéspaprikás, édesítőszerekkel, galuska</t>
  </si>
  <si>
    <t>Rántott vegyes zöldségek, grillezett burgonya, fokhagymás tejföl *</t>
  </si>
  <si>
    <t>Pásztortarhonya (marhacombból), édesítőszerekkel</t>
  </si>
  <si>
    <t>Brokkolikrémleves, édesítőszerekkel, pirított kenyérkockával *</t>
  </si>
  <si>
    <t>Tejberizs, kakaószórat, édesítőszerekkel *</t>
  </si>
  <si>
    <t>Zöldborsófőzelék, édesítőszerekkel, vagdalt</t>
  </si>
  <si>
    <t>Sonkás, baconos  csőben sült karfiol, reszelt sajt</t>
  </si>
  <si>
    <t>Csirkeraguval töltött rántott palacsinta, édesítőszerekkel, fűszeres tejföllel</t>
  </si>
  <si>
    <t>Rántott pulykamell, kukoricás jázmin rizs</t>
  </si>
  <si>
    <t>Bounty szelet, édesítőszerekkel</t>
  </si>
  <si>
    <t>Balatoni gyümölcsleves, édesítőszerekkel *</t>
  </si>
  <si>
    <t>Hentestokány, tarhonya</t>
  </si>
  <si>
    <t>Sokmagvas zöldségropogós, sárgarépás amerikai káposztasalátával, édesítőszerekkel *</t>
  </si>
  <si>
    <t>Hagymás tejfölben sült csirkemell szeletek, vitál saláta</t>
  </si>
  <si>
    <t>Csokis ízű profiterol vaníliás ízű öntettel, édesítőszerekkel</t>
  </si>
  <si>
    <t>Zöldségleves tésztával *</t>
  </si>
  <si>
    <t>Finomfőzelék, édesítőszerekkel, roston csirkefalatok</t>
  </si>
  <si>
    <t>Barackos pulykamell csíkok, diós jázmin rizs</t>
  </si>
  <si>
    <t>Csirkemelles bácskai rizseshús, édesítőszerekkel</t>
  </si>
  <si>
    <t>Amerika almás pite, édesítőszerekkel</t>
  </si>
  <si>
    <t>Alföldi gulyásleves, édesítőszerekkel</t>
  </si>
  <si>
    <t>Húsos, rakott kelkáposzta</t>
  </si>
  <si>
    <t>Bécsi szelet, petrezselymes burgonya</t>
  </si>
  <si>
    <t>Dijoni mustáros csirkemell szeletek, grillezett zöldségek</t>
  </si>
  <si>
    <t>Képviselőfánk, édesítőszerekkel</t>
  </si>
  <si>
    <t>Sonkás, csőben sült spagetti, reszelt sajt</t>
  </si>
  <si>
    <t>Zöldborsófőzelék, édesítőszerekkel, vagdalt,
Bounty szelet, édesítőszerekkel</t>
  </si>
  <si>
    <t>Brokkolis karfiol csőben sütve, parmezán sajttal * [F]</t>
  </si>
  <si>
    <t>Brokkolis karfiol csőben sütve, parmezán sajttal</t>
  </si>
  <si>
    <t>Pékáru</t>
  </si>
  <si>
    <t>NF1</t>
  </si>
  <si>
    <t>XIXO COLA</t>
  </si>
  <si>
    <t>NF2</t>
  </si>
  <si>
    <t>XIXO COLA ZERO</t>
  </si>
  <si>
    <t>NF3</t>
  </si>
  <si>
    <t>XIXO LEMON</t>
  </si>
  <si>
    <t>NF4</t>
  </si>
  <si>
    <t>XIXO ORANGE</t>
  </si>
  <si>
    <t>NF5</t>
  </si>
  <si>
    <t>XIXO Eper ízű tea</t>
  </si>
  <si>
    <t>NF6</t>
  </si>
  <si>
    <t>XIXO GREEN TEA ZERO</t>
  </si>
  <si>
    <t>NF7</t>
  </si>
  <si>
    <t>HELL</t>
  </si>
  <si>
    <t>NF8</t>
  </si>
  <si>
    <t>HELL FOCUS</t>
  </si>
  <si>
    <t>leves</t>
  </si>
  <si>
    <t>főétel</t>
  </si>
  <si>
    <t>menü</t>
  </si>
  <si>
    <t>Dessert</t>
  </si>
  <si>
    <t>Hell Focus</t>
  </si>
  <si>
    <t>Z12</t>
  </si>
  <si>
    <t>Z all day menü</t>
  </si>
  <si>
    <t xml:space="preserve">Görögös fűszerezésű csirkemelles raguval töltött teljes kiőrlésű tortilla, salátakörítéssel, tzatzikivel </t>
  </si>
  <si>
    <t>Karamellás ízű brownie kakaós habbal, dióval, édesítőszerekkel</t>
  </si>
  <si>
    <t>Fahéjas, almás gyümölcsjoghurt, édesítőszerekkel, müzlikeverékkel</t>
  </si>
  <si>
    <t>Fahéjas, almás joghurtkehely, édesítőszerekkel kandírozott naranccsal</t>
  </si>
  <si>
    <t>Almás, sajtos kukoricasaláta csirkemell csíkokkal</t>
  </si>
  <si>
    <t>Brokkolikrém roppanós paprikával és sült bacon szalagokkal</t>
  </si>
  <si>
    <t>Mandulapuding, édesítőszerekkel, csokoládébevonattal (úgy, mint a bounty pudingban)</t>
  </si>
  <si>
    <t>Párolt cékla, édesítőszerekkel, sajttal és pirított tökmaggal</t>
  </si>
  <si>
    <t>Csirkemellsonka, fűszeres vajkrémmel, mediterrán fűszerezésű búzacsírás teljes kiörlésű zsömlével</t>
  </si>
  <si>
    <t>Kínai csirkés zöldségleves</t>
  </si>
  <si>
    <t>Kókuszos krémtúró, édesítőszerekkel, csokoládéreszelékkel</t>
  </si>
  <si>
    <t>Baconos padlizsánkrém, édesítőszerekkel pizzás abonettel, paradicsommal</t>
  </si>
  <si>
    <t>Roppanós főtt virsli mustárral, édesítőszerekkel, csemegeuborkával (500-asba hasáb csemegeuborkával)</t>
  </si>
  <si>
    <t>Omlett erdeigomba válogatással</t>
  </si>
  <si>
    <t>Brokkolis karfiol csőben sütve, parmezán sajttal (500-asba)</t>
  </si>
  <si>
    <t>Gyros (görög fűszerezésű csirkemell csíkok), rizses zöldség</t>
  </si>
  <si>
    <t>Almakompót, édesítőszerekkel</t>
  </si>
  <si>
    <t>Vagdalt (f2) grillezett bébirépával</t>
  </si>
  <si>
    <t>Füstöltsajtos sonkakrém mediterrán búzacsírás teljes kiörlésű zsömlével</t>
  </si>
  <si>
    <t>Pirított mandulás csirkemell csíkok, párolt alma, párolt rizs</t>
  </si>
  <si>
    <t>Kakaótorta, édesítőszerekkel</t>
  </si>
  <si>
    <t>Paradicsomos káposzta, natúr csirkemell</t>
  </si>
  <si>
    <t>Tepertőkrém, édesítőszerekkel, rozsos abonettel</t>
  </si>
  <si>
    <t>Tejfölös bableves</t>
  </si>
  <si>
    <t>Tejszínes gyümölcsleves</t>
  </si>
  <si>
    <t xml:space="preserve">Brassói aprópecsenye (csirkéből) </t>
  </si>
  <si>
    <t>Ananásszal, füstöltsajttal kemencében sült csirkemell, zöldségszalma</t>
  </si>
  <si>
    <t>Színes sonkasaláta (3 féle sonkából: csirkemell-, prágai és serrano sonka, jégsaláta, káposzta, uborka, sárgarépa, póréhagyma, paradicsom, kukorica, tartár, p.kenyérkocka)</t>
  </si>
  <si>
    <t>Extra vega tál (rántott sajt, rántott gomba, rántott karfiol), rizs, tartár</t>
  </si>
  <si>
    <t xml:space="preserve">Eckler fánk, édesítőszerrel </t>
  </si>
  <si>
    <t>Spanyol paradicsomleves, Kefíres pácban érlelt roston pulykamell csíkok, zöldséges barnarizs</t>
  </si>
  <si>
    <t xml:space="preserve">Virslis, füstöltsajtos, pizzás párna </t>
  </si>
  <si>
    <t>Cheddar sajtkrémleves pirított kenyérkockával *</t>
  </si>
  <si>
    <t>35. hét</t>
  </si>
  <si>
    <t>08.26. Hétfő</t>
  </si>
  <si>
    <t>08.27. Kedd</t>
  </si>
  <si>
    <t>08.28. Szerda</t>
  </si>
  <si>
    <t>08.29. Csütörtök</t>
  </si>
  <si>
    <t>08.30. Péntek</t>
  </si>
  <si>
    <t>08.31.Szombat</t>
  </si>
  <si>
    <t>09.01. Vasárnap</t>
  </si>
  <si>
    <t>08.31. Szombat</t>
  </si>
  <si>
    <t>09.01.Vasárnap</t>
  </si>
  <si>
    <t>Fahéjas csiga</t>
  </si>
  <si>
    <t>Kókuszos kiskalács</t>
  </si>
  <si>
    <t>Tepertőkrémes croissant tökmaggal sütve</t>
  </si>
  <si>
    <t>Sárgaborsó, pirított kenyérkockával</t>
  </si>
  <si>
    <t>Joghurtos sárgabarack-krémleves, levendulás, mandulás sült habbal</t>
  </si>
  <si>
    <t>Sajtos-tejszínes brokkolikrémleves, pir. Kenyérkockával</t>
  </si>
  <si>
    <t xml:space="preserve">Frankfurti leves 
</t>
  </si>
  <si>
    <t>Erdélyi raguleves (tejfölös, marhahúsos, zöldséges)</t>
  </si>
  <si>
    <t xml:space="preserve">Kínai csirkés zöldségleves </t>
  </si>
  <si>
    <t>Erdélyi rakott káposzta</t>
  </si>
  <si>
    <t>Szilvás gombóc, fahéjas porcukorral</t>
  </si>
  <si>
    <t xml:space="preserve">Húsos lasagne reszelt sajttal </t>
  </si>
  <si>
    <t>Majonézes burgonyasaláta, natúr csirkemell csíkokkal</t>
  </si>
  <si>
    <t>Virslis kukoricasaláta</t>
  </si>
  <si>
    <t>Rántott vegyes nyári zöldségek (cukkini, patisszon, padlizsán)</t>
  </si>
  <si>
    <t>1. Párolt rizs, tartármártás</t>
  </si>
  <si>
    <t>2. Grillezett burgonya, fokhagymás tejföl  *</t>
  </si>
  <si>
    <t>1. Csőben sült patisszon bacon csíkokkal</t>
  </si>
  <si>
    <t>1. Csirkemelles, tejfölös rakott zöldségek, reszelt sajt [F]</t>
  </si>
  <si>
    <t xml:space="preserve"> Házi túrógombóc édes tejföllel</t>
  </si>
  <si>
    <t xml:space="preserve">Aranygaluska borsodóval *  </t>
  </si>
  <si>
    <t xml:space="preserve">Grízes tészta baracklekvárral * </t>
  </si>
  <si>
    <t xml:space="preserve"> Rakott túrós, vaníliás metélt kemencében sütve * </t>
  </si>
  <si>
    <t xml:space="preserve">Csokis piskóta, vanília ízű szósszal * </t>
  </si>
  <si>
    <t>Bakonyi rakott tészta (csiperkés csirkemellpaprikással rétegezve, füstölt sajttal összesütve) [F]</t>
  </si>
  <si>
    <t>Tejszínes, tárkonyos csirkemell csíkok, spagetti, r. sajt</t>
  </si>
  <si>
    <t xml:space="preserve">Pikáns paradicsomos marharagu (pepperonis, enyhén csípős), tagliatellével </t>
  </si>
  <si>
    <t xml:space="preserve">Csirkemellfalatok tejszínes parmezánmártásban, zöldborsóval és roppanós pritaminpaprikával, olasz penne tésztával </t>
  </si>
  <si>
    <t xml:space="preserve">Tejfölös rakott burgonya baconnel, sajtmártással (kolbászos, tojásos) </t>
  </si>
  <si>
    <t xml:space="preserve">Hagymás, gombás szárnyasmáj, rizi-bizi [F] </t>
  </si>
  <si>
    <t xml:space="preserve">Főtt tojással töltött vagdalt, burgonyapüré </t>
  </si>
  <si>
    <t xml:space="preserve">Békési sertésborda (csemegeuborkával, kolbásszal, sajttal sütve), hagymás-paprikás tört burgonya </t>
  </si>
  <si>
    <t xml:space="preserve">Olasz tepsis pizza (sonkával, gombával, kukoricával, sok sajttal sütve) </t>
  </si>
  <si>
    <t>Hétvezér tokány (marha-, sertés-, pulykahúsból, szalonnás, lecsós, tejfölös ragu)</t>
  </si>
  <si>
    <t>1. Galuska</t>
  </si>
  <si>
    <t xml:space="preserve">2. Tarhonya </t>
  </si>
  <si>
    <t xml:space="preserve">1. Orsó tészta  </t>
  </si>
  <si>
    <t>2. Vajas galuska</t>
  </si>
  <si>
    <t xml:space="preserve">Majonézes kukoricasaláta </t>
  </si>
  <si>
    <t>1. Vajas-petrezselymes burgonya</t>
  </si>
  <si>
    <t xml:space="preserve">1. Petrezselymes újburgonya </t>
  </si>
  <si>
    <t xml:space="preserve">2. Amerikai káposztasaláta, párolt rizs </t>
  </si>
  <si>
    <t xml:space="preserve">2. Vajas-petrezselymes burgonya </t>
  </si>
  <si>
    <t xml:space="preserve">2. Zöldséges basmati rizs </t>
  </si>
  <si>
    <t>Mustárban pácolt rántott sertésborda</t>
  </si>
  <si>
    <t>2. Amerikai káposztasaláta, grillezett burgonya</t>
  </si>
  <si>
    <t xml:space="preserve">Sajttal, gombával töltött rántott pulykamell, burgonyapüré </t>
  </si>
  <si>
    <t>Pulykamell fokhagymás tejfölben átsütve, reszelt sajt, rizi-bizi</t>
  </si>
  <si>
    <t>Notre Dame-i csirkemell (csirkemellsonkával, zöldségekkel, sajttal és camembert sajttal megsütve)</t>
  </si>
  <si>
    <t>1. Kukoricás jázmin rizs  [F</t>
  </si>
  <si>
    <t>2. Burgonyakrokett</t>
  </si>
  <si>
    <t>2. Párolt káposzta, tört burgonya</t>
  </si>
  <si>
    <t>Egészben sült borjúcomb szeletek vargányapaprikással, serpenyős, borsos, pirított csuszával és ropogósra sült fokhagymával</t>
  </si>
  <si>
    <t>Nyárson sült csirkeszárnyak zöldcitromos, paradicsomos salsával, grill zöldségekkel  [F]</t>
  </si>
  <si>
    <t xml:space="preserve">Grillezett csirkemell diós, fahéjas, narancsmártással, jázmin rizs [F] </t>
  </si>
  <si>
    <t xml:space="preserve">Sonkás borjúpástétommal göngyölt sertésborda, vargányás fehérbormártással, parajos pirított burgonyával </t>
  </si>
  <si>
    <t xml:space="preserve">Sárgaborsóleves, pir. kenyérkocka, Tejfölös burgonyafőzelék, sertéspörkölt </t>
  </si>
  <si>
    <t xml:space="preserve">Tejfölös bableves, Hagymás, gombás szárnyasmáj, rizi-bizi </t>
  </si>
  <si>
    <t>Burgonyaleves, Grízes tészta baracklekvárral</t>
  </si>
  <si>
    <t>Fokhagymakrémleves, pir. kenyérkocka, Hétvezér tokány, galuska</t>
  </si>
  <si>
    <t>Sárgaborsóleves, pir. kenyérkocka, Tejfölös burgonyafőzelék, sertéspörkölt</t>
  </si>
  <si>
    <t>Tejfölös bableves, Hagymás, gombás, szárnyasmáj, rizi-bizi</t>
  </si>
  <si>
    <t>Karfiolleves, Brassói aprópecsenye (csirkéből)</t>
  </si>
  <si>
    <t>Tejszínes gyümölcsleves, Zöldbabfőzelék, vagdalt</t>
  </si>
  <si>
    <t>Sárgaborsóleves, pir. kenyérkocka, Notre Dame-i csirkemell, kukoricás jázmin rizs, Fanta szelet</t>
  </si>
  <si>
    <t xml:space="preserve">Kínai csirkés zöldségleves, Vegyes szárnyaspörkölt, orsó tészta, Meggyes rétes </t>
  </si>
  <si>
    <t>Gyümölcsrizs</t>
  </si>
  <si>
    <t xml:space="preserve">Káposztasaláta, édesítőszerrel </t>
  </si>
  <si>
    <r>
      <t xml:space="preserve">Zöldborsóleves, Baconos bolognai spagetti, reszelt sajt,  </t>
    </r>
    <r>
      <rPr>
        <b/>
        <sz val="10"/>
        <color indexed="10"/>
        <rFont val="Arial"/>
        <family val="2"/>
      </rPr>
      <t xml:space="preserve">Alma és körte élőflórás sovány joghurt édesítőszerekkel </t>
    </r>
  </si>
  <si>
    <r>
      <t xml:space="preserve">Baconos, kukoricás csirkemell rizottó, reszelt sajt, Szilvás rétes, </t>
    </r>
    <r>
      <rPr>
        <b/>
        <sz val="10"/>
        <color indexed="10"/>
        <rFont val="Arial"/>
        <family val="2"/>
      </rPr>
      <t xml:space="preserve"> Alma és körte élőflórás sovány joghurt édesítőszerekkel </t>
    </r>
  </si>
  <si>
    <r>
      <t xml:space="preserve">Rántott dínó falatok, rizi bizi, </t>
    </r>
    <r>
      <rPr>
        <b/>
        <sz val="10"/>
        <color indexed="10"/>
        <rFont val="Arial"/>
        <family val="2"/>
      </rPr>
      <t>Gyümölcsrizs</t>
    </r>
  </si>
  <si>
    <t>Túrórudi szelet (édes, túrós töltelék piskótára rétegezve, csokival bevonva)</t>
  </si>
  <si>
    <t xml:space="preserve">Mákos guba </t>
  </si>
  <si>
    <t>Fanta szelet</t>
  </si>
  <si>
    <t xml:space="preserve">Képviselőfánk </t>
  </si>
  <si>
    <t>Mákos rétes</t>
  </si>
  <si>
    <t>Meggyes rétes</t>
  </si>
  <si>
    <t>Káposztával töltött almapaprika, édesítőszerrel</t>
  </si>
  <si>
    <t>Vegyestál (almapaprika, csalamádé, csemegeuborka, cseresznyepaprika), édesítőszerrel</t>
  </si>
  <si>
    <t>Kovászos uborka</t>
  </si>
  <si>
    <t>Csemege uborka, édesítőszerrel</t>
  </si>
  <si>
    <t>Tejfölös bableves, Rakott túrós, vaníliás metélt kemencében sütve, Narancs</t>
  </si>
  <si>
    <t>Tejszínes, tárkonyos csirkemell csíkok, spagetti, r. sajt, Vaníliapuding, Narancs</t>
  </si>
  <si>
    <t xml:space="preserve">Tejszínes, gombás pulykaraguleves </t>
  </si>
  <si>
    <t>Piedone szélesmetélt (paradicsomos ragu sonkával, kolbásszal, babbal, hagymával, kukoricával), édesítőszerekkel, reszelt sajt</t>
  </si>
  <si>
    <t>Bolognai spagetti, édesítőszerekkel, reszelt sajt</t>
  </si>
  <si>
    <t>Fűszerkéregben sült sertésborda, franciasalátával, édesítőszerekkel</t>
  </si>
  <si>
    <t>Erdélyi töltött káposzta</t>
  </si>
  <si>
    <t>Tojásos lecsó sült kolbászkarikákkal</t>
  </si>
  <si>
    <t>Balatoni gyümölcsleves, édesítőszerekkel, Piedone szélesmetélt (paradicsomos ragu sonkával, kolbásszal, babbal, hagymával, kukoricával), édesítőszerekkel, reszelt sajt</t>
  </si>
  <si>
    <t>Tejszínes, gombás pulykaraguleves, Pásztortarhonya (marhacombból)</t>
  </si>
  <si>
    <t>Zöldségleves tésztával, Fűszerkéregben sült sertésborda, franciasalátával, édesítőszerekkel</t>
  </si>
  <si>
    <t>Húsos, rakott kelkáposzta, Képviselőfánk, édesítőszerrel</t>
  </si>
  <si>
    <t xml:space="preserve">Csirkemell saslik, kolbásszal, baconnel (pác: vörösbor, lilahagyma), ropogós tzatziki saláta
 [F] </t>
  </si>
  <si>
    <t>Rántott halszeletek parmezános friss salátával (jégsaláta, paradicsom, paprika, uborka) [F]</t>
  </si>
  <si>
    <t xml:space="preserve">Grillezett csirkemell, zöldfűszeres dresszinggel, kaliforniai saláta (jégsaláta, pritaminpaprika, paradicsom, kukorica, lilahagyma)
 [F] </t>
  </si>
  <si>
    <t xml:space="preserve">Krétai saláta sült csirkemell csíkokkal (paradicsom, pritaminpaprika, kukorica, jégsaláta, kígyóuborka, feta sajt [F] </t>
  </si>
  <si>
    <t>Nyári csirkesaláta (sült csirkemell csíkozva mustáros öntettel, főtt tojással, zöldségekkel)  [F] 745</t>
  </si>
  <si>
    <t>Sült pulykamell csíkozva, wok mix (bébikukoricás, paprikás, kínai gombás, bambuszos), snidlinges sajtmártás  [F]</t>
  </si>
  <si>
    <t>Sült csirkecomb párolt zöldségen (sárgarépa, zöldborsó, karfiol)
 [F]</t>
  </si>
  <si>
    <t xml:space="preserve">Olívás pulykapörkölt, karottás tört burgonya
 [F] </t>
  </si>
  <si>
    <t xml:space="preserve">Ananásszal, füstöltsajttal kemencében sült csirkemell, zöldségszalma  [F] </t>
  </si>
  <si>
    <t>Mandulás rántott csirkemell, fahéjas párolt alma, édesítőszerekkel  [F]</t>
  </si>
  <si>
    <t xml:space="preserve">Csirkepaprikás (csirkecombból), durum penne [F] </t>
  </si>
  <si>
    <t xml:space="preserve">Görögös harcsafilé (fetasajtos mártásban sült harcsafilé), grill zöldség (bébirépa, ceruzabab, lilahagyma, gomba, paprika)  [F] </t>
  </si>
  <si>
    <t xml:space="preserve">Szárnyas rakott kel  [F] </t>
  </si>
  <si>
    <t xml:space="preserve">Erdélyi raguleves (tejfölös, marhahúsos, zöldséges), Sült csirkecomb, párolt zöldségen (sárgarépa, zöldborsó, karfiol)  [F] </t>
  </si>
  <si>
    <t xml:space="preserve">Kínai csirkés zöldségleves, Olívás pulykapörkölt, karottás tört burgonya </t>
  </si>
  <si>
    <t xml:space="preserve">Burgonyaleves, Ananásszal füstöltsajttal kemencében sült csirkemell, zöldségszalma [F] </t>
  </si>
  <si>
    <t xml:space="preserve">Párolt káposztával töltött csirkecomb, édesítőszerekkel, pirított hagymás rizs  [F] </t>
  </si>
  <si>
    <t xml:space="preserve">Chilis bab főtt tojással  * [F] </t>
  </si>
  <si>
    <t xml:space="preserve">Gombapaprikás, tojásos galuska
 [F] </t>
  </si>
  <si>
    <t xml:space="preserve">Citromos sült halszeletek, grillezett zöldség-bőség tál [F] </t>
  </si>
  <si>
    <t xml:space="preserve">Metélőhagymás tejfölben sült pulykamell csíkok, illatos rizs [F] </t>
  </si>
  <si>
    <t>Kókuszgolyó, édesítőszerrel</t>
  </si>
  <si>
    <t>Majonézes zöldborsósaláta, édesítőszerekkel</t>
  </si>
  <si>
    <t>Citromos sült halszeletek, grillezett zöldség-bőség tál</t>
  </si>
  <si>
    <t xml:space="preserve">Párolt káposztával töltött csirkecomb, édesítőszerekkel, pirított hagymás rizs </t>
  </si>
  <si>
    <t xml:space="preserve">Roston sült sovány csirkemell csíkok, majonézes zöldborsósaláta, édesítőszerekkel </t>
  </si>
  <si>
    <t>Kapros zöldbableves</t>
  </si>
  <si>
    <t xml:space="preserve">Zöldséges spagetti füstölt sajttal </t>
  </si>
  <si>
    <t>Sárgarépa korma zöldborsóval, paprikás földimogyorós baszmati rizzsel  (HOT)</t>
  </si>
  <si>
    <t>Spenótos csavart tészta sajttal szórva</t>
  </si>
  <si>
    <t>Fűszeres vörös lencse zöldségekkel, quinoával (egytálétel) (édesítőszerrel)</t>
  </si>
  <si>
    <t>Sült zöldségek köleskrokettel, lilahagyma-lekvárral</t>
  </si>
  <si>
    <t>Cukkinis spenótkrémleves kókusztejjel, pirított kesudióval</t>
  </si>
  <si>
    <t>Grill zöldségek pitával (nem töltött), fokhagymás öntettel</t>
  </si>
  <si>
    <t>Gyömbéres sárgalencse, vörös rizzsel kevert jázmin rizzsel  (HOT)</t>
  </si>
  <si>
    <t>Spagetti Napoletana - Paradicsom, fokhagyma, friss bazsalikom, friss parmezán</t>
  </si>
  <si>
    <t>Zöldségtál csicseriborsóval, bulgurral</t>
  </si>
  <si>
    <t>Zsályás, bazsalikomos gnocchi, aszalt paradicsommal, olívával, paprikával</t>
  </si>
  <si>
    <t>Zöldségleves hajdinával</t>
  </si>
  <si>
    <t>Rántott zeller rizibizivel, uborkás tartármártással</t>
  </si>
  <si>
    <t>Zöldséges pulao (sárgarépa, karfiol, csicseriborsó)</t>
  </si>
  <si>
    <t>Kölesrisotto zöldségekkel parmezánnal</t>
  </si>
  <si>
    <t>Sült zöldségek lencsekrémmel</t>
  </si>
  <si>
    <t>Bolognai spagetti szejtánból, vegán parmezánnal</t>
  </si>
  <si>
    <t>Brokkolikrémleves</t>
  </si>
  <si>
    <t>Zöldborsópörkölt galuskával</t>
  </si>
  <si>
    <t>Lencsecurry burgonyával, sült zöldségekkel  (HOT)</t>
  </si>
  <si>
    <t>Majorannás gombaragu szarvacska tésztával</t>
  </si>
  <si>
    <t>Fenyőmagos zöldbabragu, barna rizzsel</t>
  </si>
  <si>
    <t>Fűszeres mexikói burrito (HOT)</t>
  </si>
  <si>
    <t>Szejtángulyás</t>
  </si>
  <si>
    <t>Savanyú káposztás tócsni, almás túrókrémmel</t>
  </si>
  <si>
    <t>Joghurtos brokkoli mozzarellával, fűszeres baszmati rizzsel (HOT)</t>
  </si>
  <si>
    <t>Parajos lasagne paradicsommártással</t>
  </si>
  <si>
    <t>Kakukkfüves, zöldséges, babos egytál (édesítőszerrel)</t>
  </si>
  <si>
    <t>Pácolt tofu répapürével, párolt zöldségekkel</t>
  </si>
  <si>
    <t xml:space="preserve">09.01. Szombat </t>
  </si>
  <si>
    <t>Risotto padlizsánnal, parmezánnal</t>
  </si>
  <si>
    <t>Kelkáposzta-főzelék currys csicserifasírttal (HOT)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</si>
</sst>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  <numFmt numFmtId="166" formatCode="0.0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4"/>
      <name val="Arial CE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CE"/>
      <family val="2"/>
    </font>
    <font>
      <b/>
      <sz val="10"/>
      <color theme="1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>
        <color rgb="FF00B050"/>
      </left>
      <right style="thin"/>
      <top style="mediumDashDot">
        <color rgb="FF00B050"/>
      </top>
      <bottom style="mediumDashDot">
        <color rgb="FF00B050"/>
      </bottom>
    </border>
    <border>
      <left style="thick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8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164" fontId="0" fillId="0" borderId="0" applyFill="0" applyBorder="0" applyAlignment="0" applyProtection="0"/>
    <xf numFmtId="0" fontId="63" fillId="41" borderId="7" applyNumberFormat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7" fillId="49" borderId="0" applyNumberFormat="0" applyBorder="0" applyAlignment="0" applyProtection="0"/>
    <xf numFmtId="0" fontId="68" fillId="50" borderId="13" applyNumberFormat="0" applyAlignment="0" applyProtection="0"/>
    <xf numFmtId="0" fontId="69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71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/>
    </xf>
    <xf numFmtId="1" fontId="20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30" borderId="23" xfId="0" applyFont="1" applyFill="1" applyBorder="1" applyAlignment="1" applyProtection="1">
      <alignment horizontal="center" vertical="center" wrapText="1"/>
      <protection locked="0"/>
    </xf>
    <xf numFmtId="0" fontId="22" fillId="30" borderId="24" xfId="0" applyFont="1" applyFill="1" applyBorder="1" applyAlignment="1">
      <alignment horizontal="left" vertical="center" wrapText="1"/>
    </xf>
    <xf numFmtId="0" fontId="22" fillId="30" borderId="25" xfId="0" applyFont="1" applyFill="1" applyBorder="1" applyAlignment="1" applyProtection="1">
      <alignment horizontal="center" vertical="center" wrapText="1"/>
      <protection locked="0"/>
    </xf>
    <xf numFmtId="0" fontId="22" fillId="55" borderId="23" xfId="0" applyFont="1" applyFill="1" applyBorder="1" applyAlignment="1" applyProtection="1">
      <alignment horizontal="center" vertical="center" wrapText="1"/>
      <protection locked="0"/>
    </xf>
    <xf numFmtId="0" fontId="22" fillId="55" borderId="26" xfId="0" applyFont="1" applyFill="1" applyBorder="1" applyAlignment="1" applyProtection="1">
      <alignment horizontal="left" vertical="center" wrapText="1"/>
      <protection locked="0"/>
    </xf>
    <xf numFmtId="0" fontId="22" fillId="55" borderId="25" xfId="0" applyFont="1" applyFill="1" applyBorder="1" applyAlignment="1" applyProtection="1">
      <alignment horizontal="center" vertical="center" wrapText="1"/>
      <protection locked="0"/>
    </xf>
    <xf numFmtId="0" fontId="22" fillId="55" borderId="24" xfId="0" applyFont="1" applyFill="1" applyBorder="1" applyAlignment="1" applyProtection="1">
      <alignment horizontal="left" vertical="center" wrapText="1"/>
      <protection locked="0"/>
    </xf>
    <xf numFmtId="0" fontId="22" fillId="37" borderId="25" xfId="0" applyFont="1" applyFill="1" applyBorder="1" applyAlignment="1" applyProtection="1">
      <alignment horizontal="center" vertical="center" wrapText="1"/>
      <protection locked="0"/>
    </xf>
    <xf numFmtId="0" fontId="22" fillId="37" borderId="24" xfId="0" applyFont="1" applyFill="1" applyBorder="1" applyAlignment="1" applyProtection="1">
      <alignment horizontal="left" vertical="center" wrapText="1"/>
      <protection locked="0"/>
    </xf>
    <xf numFmtId="0" fontId="22" fillId="34" borderId="25" xfId="0" applyFont="1" applyFill="1" applyBorder="1" applyAlignment="1" applyProtection="1">
      <alignment horizontal="center" vertical="center" wrapText="1"/>
      <protection locked="0"/>
    </xf>
    <xf numFmtId="0" fontId="22" fillId="34" borderId="24" xfId="0" applyFont="1" applyFill="1" applyBorder="1" applyAlignment="1" applyProtection="1">
      <alignment horizontal="left" vertical="center" wrapText="1"/>
      <protection locked="0"/>
    </xf>
    <xf numFmtId="0" fontId="22" fillId="36" borderId="27" xfId="0" applyFont="1" applyFill="1" applyBorder="1" applyAlignment="1" applyProtection="1">
      <alignment horizontal="center" vertical="center" wrapText="1"/>
      <protection locked="0"/>
    </xf>
    <xf numFmtId="0" fontId="22" fillId="36" borderId="28" xfId="0" applyFont="1" applyFill="1" applyBorder="1" applyAlignment="1" applyProtection="1">
      <alignment horizontal="center" vertical="center" wrapText="1"/>
      <protection locked="0"/>
    </xf>
    <xf numFmtId="0" fontId="22" fillId="36" borderId="23" xfId="0" applyFont="1" applyFill="1" applyBorder="1" applyAlignment="1" applyProtection="1">
      <alignment horizontal="center" vertical="center" wrapText="1"/>
      <protection locked="0"/>
    </xf>
    <xf numFmtId="0" fontId="22" fillId="34" borderId="27" xfId="0" applyFont="1" applyFill="1" applyBorder="1" applyAlignment="1" applyProtection="1">
      <alignment horizontal="center" vertical="center" wrapText="1"/>
      <protection locked="0"/>
    </xf>
    <xf numFmtId="0" fontId="22" fillId="34" borderId="28" xfId="0" applyFont="1" applyFill="1" applyBorder="1" applyAlignment="1" applyProtection="1">
      <alignment horizontal="center" vertical="center" wrapText="1"/>
      <protection locked="0"/>
    </xf>
    <xf numFmtId="0" fontId="22" fillId="34" borderId="23" xfId="0" applyFont="1" applyFill="1" applyBorder="1" applyAlignment="1" applyProtection="1">
      <alignment horizontal="center" vertical="center" wrapText="1"/>
      <protection locked="0"/>
    </xf>
    <xf numFmtId="0" fontId="22" fillId="56" borderId="27" xfId="0" applyFont="1" applyFill="1" applyBorder="1" applyAlignment="1" applyProtection="1">
      <alignment horizontal="center" vertical="center" wrapText="1"/>
      <protection locked="0"/>
    </xf>
    <xf numFmtId="0" fontId="22" fillId="56" borderId="28" xfId="0" applyFont="1" applyFill="1" applyBorder="1" applyAlignment="1" applyProtection="1">
      <alignment horizontal="center" vertical="center" wrapText="1"/>
      <protection locked="0"/>
    </xf>
    <xf numFmtId="0" fontId="22" fillId="56" borderId="23" xfId="0" applyFont="1" applyFill="1" applyBorder="1" applyAlignment="1" applyProtection="1">
      <alignment horizontal="center" vertical="center" wrapText="1"/>
      <protection locked="0"/>
    </xf>
    <xf numFmtId="0" fontId="27" fillId="57" borderId="29" xfId="0" applyFont="1" applyFill="1" applyBorder="1" applyAlignment="1" applyProtection="1">
      <alignment horizontal="center" vertical="center" wrapText="1"/>
      <protection locked="0"/>
    </xf>
    <xf numFmtId="0" fontId="27" fillId="57" borderId="24" xfId="0" applyFont="1" applyFill="1" applyBorder="1" applyAlignment="1" applyProtection="1">
      <alignment horizontal="left" vertical="center" wrapText="1"/>
      <protection locked="0"/>
    </xf>
    <xf numFmtId="0" fontId="26" fillId="0" borderId="19" xfId="80" applyNumberFormat="1" applyFont="1" applyFill="1" applyBorder="1" applyAlignment="1" applyProtection="1">
      <alignment vertical="center" textRotation="180" wrapText="1"/>
      <protection locked="0"/>
    </xf>
    <xf numFmtId="0" fontId="27" fillId="33" borderId="30" xfId="96" applyFont="1" applyFill="1" applyBorder="1" applyAlignment="1">
      <alignment horizontal="center" vertical="center" wrapText="1"/>
      <protection/>
    </xf>
    <xf numFmtId="0" fontId="27" fillId="33" borderId="24" xfId="96" applyFont="1" applyFill="1" applyBorder="1" applyAlignment="1">
      <alignment horizontal="left" vertical="center" wrapText="1"/>
      <protection/>
    </xf>
    <xf numFmtId="0" fontId="22" fillId="37" borderId="23" xfId="0" applyFont="1" applyFill="1" applyBorder="1" applyAlignment="1" applyProtection="1">
      <alignment horizontal="center" vertical="center" wrapText="1"/>
      <protection locked="0"/>
    </xf>
    <xf numFmtId="0" fontId="26" fillId="0" borderId="31" xfId="80" applyNumberFormat="1" applyFont="1" applyFill="1" applyBorder="1" applyAlignment="1" applyProtection="1">
      <alignment vertical="center" textRotation="180" wrapText="1"/>
      <protection locked="0"/>
    </xf>
    <xf numFmtId="0" fontId="22" fillId="34" borderId="32" xfId="0" applyFont="1" applyFill="1" applyBorder="1" applyAlignment="1" applyProtection="1">
      <alignment horizontal="left" vertical="center" wrapText="1"/>
      <protection locked="0"/>
    </xf>
    <xf numFmtId="0" fontId="27" fillId="58" borderId="24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33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2" fillId="35" borderId="33" xfId="0" applyFont="1" applyFill="1" applyBorder="1" applyAlignment="1" applyProtection="1">
      <alignment horizontal="center" vertical="center" wrapText="1"/>
      <protection locked="0"/>
    </xf>
    <xf numFmtId="0" fontId="22" fillId="35" borderId="34" xfId="0" applyFont="1" applyFill="1" applyBorder="1" applyAlignment="1" applyProtection="1">
      <alignment horizontal="center" vertical="center" wrapText="1"/>
      <protection locked="0"/>
    </xf>
    <xf numFmtId="0" fontId="27" fillId="35" borderId="35" xfId="0" applyFont="1" applyFill="1" applyBorder="1" applyAlignment="1" applyProtection="1">
      <alignment vertical="center" wrapText="1"/>
      <protection locked="0"/>
    </xf>
    <xf numFmtId="0" fontId="27" fillId="35" borderId="36" xfId="0" applyFont="1" applyFill="1" applyBorder="1" applyAlignment="1" applyProtection="1">
      <alignment horizontal="right" wrapText="1"/>
      <protection locked="0"/>
    </xf>
    <xf numFmtId="0" fontId="22" fillId="35" borderId="28" xfId="0" applyFont="1" applyFill="1" applyBorder="1" applyAlignment="1" applyProtection="1">
      <alignment horizontal="center" vertical="center" wrapText="1"/>
      <protection locked="0"/>
    </xf>
    <xf numFmtId="0" fontId="22" fillId="35" borderId="19" xfId="0" applyFont="1" applyFill="1" applyBorder="1" applyAlignment="1" applyProtection="1">
      <alignment horizontal="center" vertical="center" wrapText="1"/>
      <protection locked="0"/>
    </xf>
    <xf numFmtId="0" fontId="27" fillId="35" borderId="37" xfId="0" applyFont="1" applyFill="1" applyBorder="1" applyAlignment="1" applyProtection="1">
      <alignment vertical="center" wrapText="1"/>
      <protection locked="0"/>
    </xf>
    <xf numFmtId="0" fontId="27" fillId="35" borderId="24" xfId="0" applyFont="1" applyFill="1" applyBorder="1" applyAlignment="1" applyProtection="1">
      <alignment horizontal="right" wrapText="1"/>
      <protection locked="0"/>
    </xf>
    <xf numFmtId="0" fontId="22" fillId="35" borderId="38" xfId="0" applyFont="1" applyFill="1" applyBorder="1" applyAlignment="1" applyProtection="1">
      <alignment horizontal="center" vertical="center" wrapText="1"/>
      <protection locked="0"/>
    </xf>
    <xf numFmtId="0" fontId="22" fillId="35" borderId="39" xfId="0" applyFont="1" applyFill="1" applyBorder="1" applyAlignment="1" applyProtection="1">
      <alignment horizontal="center" vertical="center" wrapText="1"/>
      <protection locked="0"/>
    </xf>
    <xf numFmtId="0" fontId="27" fillId="35" borderId="40" xfId="0" applyFont="1" applyFill="1" applyBorder="1" applyAlignment="1" applyProtection="1">
      <alignment vertical="center" wrapText="1"/>
      <protection locked="0"/>
    </xf>
    <xf numFmtId="0" fontId="27" fillId="35" borderId="41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42" xfId="98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7" xfId="98" applyFont="1" applyFill="1" applyBorder="1" applyAlignment="1" applyProtection="1">
      <alignment horizontal="center" vertical="center" wrapText="1"/>
      <protection locked="0"/>
    </xf>
    <xf numFmtId="0" fontId="29" fillId="0" borderId="35" xfId="98" applyFont="1" applyFill="1" applyBorder="1" applyAlignment="1" applyProtection="1">
      <alignment horizontal="center" vertical="center" wrapText="1"/>
      <protection locked="0"/>
    </xf>
    <xf numFmtId="0" fontId="14" fillId="0" borderId="43" xfId="98" applyFont="1" applyFill="1" applyBorder="1" applyAlignment="1" applyProtection="1">
      <alignment horizontal="center" vertical="center" wrapText="1"/>
      <protection/>
    </xf>
    <xf numFmtId="0" fontId="29" fillId="0" borderId="36" xfId="98" applyFont="1" applyFill="1" applyBorder="1" applyAlignment="1" applyProtection="1">
      <alignment horizontal="center" vertical="center" wrapText="1"/>
      <protection locked="0"/>
    </xf>
    <xf numFmtId="0" fontId="29" fillId="0" borderId="44" xfId="98" applyFont="1" applyFill="1" applyBorder="1" applyAlignment="1" applyProtection="1">
      <alignment horizontal="center" vertical="center" wrapText="1"/>
      <protection locked="0"/>
    </xf>
    <xf numFmtId="0" fontId="14" fillId="0" borderId="36" xfId="98" applyFont="1" applyFill="1" applyBorder="1" applyAlignment="1" applyProtection="1">
      <alignment horizontal="center" vertical="center" wrapText="1"/>
      <protection/>
    </xf>
    <xf numFmtId="0" fontId="19" fillId="0" borderId="25" xfId="98" applyFont="1" applyFill="1" applyBorder="1" applyAlignment="1" applyProtection="1">
      <alignment horizontal="left" vertical="center" wrapText="1"/>
      <protection/>
    </xf>
    <xf numFmtId="0" fontId="29" fillId="0" borderId="37" xfId="98" applyFont="1" applyFill="1" applyBorder="1" applyAlignment="1" applyProtection="1">
      <alignment horizontal="center" vertical="center" wrapText="1"/>
      <protection locked="0"/>
    </xf>
    <xf numFmtId="0" fontId="14" fillId="0" borderId="45" xfId="98" applyFont="1" applyFill="1" applyBorder="1" applyAlignment="1" applyProtection="1">
      <alignment horizontal="center" vertical="center" wrapText="1"/>
      <protection/>
    </xf>
    <xf numFmtId="0" fontId="29" fillId="0" borderId="24" xfId="98" applyFont="1" applyFill="1" applyBorder="1" applyAlignment="1" applyProtection="1">
      <alignment horizontal="center" vertical="center" wrapText="1"/>
      <protection locked="0"/>
    </xf>
    <xf numFmtId="0" fontId="29" fillId="0" borderId="46" xfId="98" applyFont="1" applyFill="1" applyBorder="1" applyAlignment="1" applyProtection="1">
      <alignment horizontal="center" vertical="center" wrapText="1"/>
      <protection locked="0"/>
    </xf>
    <xf numFmtId="0" fontId="14" fillId="0" borderId="24" xfId="98" applyFont="1" applyFill="1" applyBorder="1" applyAlignment="1" applyProtection="1">
      <alignment horizontal="center" vertical="center" wrapText="1"/>
      <protection/>
    </xf>
    <xf numFmtId="0" fontId="19" fillId="0" borderId="42" xfId="98" applyFont="1" applyFill="1" applyBorder="1" applyAlignment="1" applyProtection="1">
      <alignment horizontal="center" vertical="center" wrapText="1"/>
      <protection locked="0"/>
    </xf>
    <xf numFmtId="0" fontId="29" fillId="0" borderId="26" xfId="98" applyFont="1" applyFill="1" applyBorder="1" applyAlignment="1" applyProtection="1">
      <alignment horizontal="center" vertical="center" wrapText="1"/>
      <protection locked="0"/>
    </xf>
    <xf numFmtId="0" fontId="14" fillId="0" borderId="47" xfId="98" applyFont="1" applyFill="1" applyBorder="1" applyAlignment="1" applyProtection="1">
      <alignment horizontal="center" vertical="center" wrapText="1"/>
      <protection/>
    </xf>
    <xf numFmtId="0" fontId="14" fillId="0" borderId="26" xfId="98" applyFont="1" applyFill="1" applyBorder="1" applyAlignment="1" applyProtection="1">
      <alignment horizontal="center" vertical="center" wrapText="1"/>
      <protection/>
    </xf>
    <xf numFmtId="0" fontId="29" fillId="0" borderId="48" xfId="98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37" xfId="98" applyFont="1" applyFill="1" applyBorder="1" applyAlignment="1" applyProtection="1">
      <alignment horizontal="left" vertical="center" wrapText="1"/>
      <protection/>
    </xf>
    <xf numFmtId="0" fontId="19" fillId="0" borderId="30" xfId="98" applyFont="1" applyFill="1" applyBorder="1" applyAlignment="1" applyProtection="1">
      <alignment horizontal="left" vertical="center" wrapText="1"/>
      <protection/>
    </xf>
    <xf numFmtId="0" fontId="29" fillId="0" borderId="24" xfId="98" applyFont="1" applyFill="1" applyBorder="1" applyAlignment="1" applyProtection="1">
      <alignment horizontal="center" vertical="center"/>
      <protection locked="0"/>
    </xf>
    <xf numFmtId="0" fontId="29" fillId="0" borderId="46" xfId="98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29" xfId="98" applyFont="1" applyFill="1" applyBorder="1" applyAlignment="1" applyProtection="1">
      <alignment vertical="center" wrapText="1"/>
      <protection/>
    </xf>
    <xf numFmtId="0" fontId="19" fillId="0" borderId="25" xfId="98" applyFont="1" applyFill="1" applyBorder="1" applyAlignment="1" applyProtection="1">
      <alignment vertical="center" wrapText="1"/>
      <protection/>
    </xf>
    <xf numFmtId="0" fontId="30" fillId="0" borderId="30" xfId="98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0" fillId="0" borderId="49" xfId="98" applyFont="1" applyFill="1" applyBorder="1" applyAlignment="1" applyProtection="1">
      <alignment horizontal="center" vertical="center" wrapText="1"/>
      <protection/>
    </xf>
    <xf numFmtId="0" fontId="19" fillId="0" borderId="37" xfId="98" applyFont="1" applyFill="1" applyBorder="1" applyAlignment="1" applyProtection="1">
      <alignment horizontal="center" vertical="center"/>
      <protection locked="0"/>
    </xf>
    <xf numFmtId="0" fontId="19" fillId="0" borderId="22" xfId="98" applyFont="1" applyFill="1" applyBorder="1" applyAlignment="1" applyProtection="1">
      <alignment horizontal="center" vertical="center" wrapText="1"/>
      <protection locked="0"/>
    </xf>
    <xf numFmtId="0" fontId="19" fillId="0" borderId="22" xfId="98" applyFont="1" applyFill="1" applyBorder="1" applyAlignment="1" applyProtection="1">
      <alignment horizontal="center" vertical="center"/>
      <protection locked="0"/>
    </xf>
    <xf numFmtId="0" fontId="29" fillId="0" borderId="26" xfId="98" applyFont="1" applyFill="1" applyBorder="1" applyAlignment="1" applyProtection="1">
      <alignment horizontal="center" vertical="center"/>
      <protection locked="0"/>
    </xf>
    <xf numFmtId="0" fontId="29" fillId="0" borderId="48" xfId="98" applyFont="1" applyFill="1" applyBorder="1" applyAlignment="1" applyProtection="1">
      <alignment horizontal="center" vertical="center"/>
      <protection locked="0"/>
    </xf>
    <xf numFmtId="0" fontId="29" fillId="0" borderId="32" xfId="98" applyFont="1" applyFill="1" applyBorder="1" applyAlignment="1" applyProtection="1">
      <alignment horizontal="center" vertical="center" wrapText="1"/>
      <protection locked="0"/>
    </xf>
    <xf numFmtId="0" fontId="14" fillId="0" borderId="50" xfId="98" applyFont="1" applyFill="1" applyBorder="1" applyAlignment="1" applyProtection="1">
      <alignment horizontal="center" vertical="center" wrapText="1"/>
      <protection/>
    </xf>
    <xf numFmtId="0" fontId="29" fillId="0" borderId="32" xfId="98" applyFont="1" applyFill="1" applyBorder="1" applyAlignment="1" applyProtection="1">
      <alignment horizontal="center" vertical="center"/>
      <protection locked="0"/>
    </xf>
    <xf numFmtId="0" fontId="14" fillId="0" borderId="32" xfId="98" applyFont="1" applyFill="1" applyBorder="1" applyAlignment="1" applyProtection="1">
      <alignment horizontal="center" vertical="center" wrapText="1"/>
      <protection/>
    </xf>
    <xf numFmtId="0" fontId="29" fillId="0" borderId="51" xfId="98" applyFont="1" applyFill="1" applyBorder="1" applyAlignment="1" applyProtection="1">
      <alignment horizontal="center" vertical="center"/>
      <protection locked="0"/>
    </xf>
    <xf numFmtId="0" fontId="19" fillId="0" borderId="52" xfId="98" applyFont="1" applyFill="1" applyBorder="1" applyAlignment="1" applyProtection="1">
      <alignment horizontal="center" vertical="center" wrapText="1"/>
      <protection locked="0"/>
    </xf>
    <xf numFmtId="0" fontId="14" fillId="0" borderId="0" xfId="98" applyFont="1" applyFill="1" applyProtection="1">
      <alignment/>
      <protection locked="0"/>
    </xf>
    <xf numFmtId="0" fontId="0" fillId="0" borderId="0" xfId="98">
      <alignment/>
      <protection/>
    </xf>
    <xf numFmtId="0" fontId="19" fillId="0" borderId="0" xfId="98" applyFont="1" applyFill="1" applyBorder="1" applyAlignment="1" applyProtection="1">
      <alignment horizontal="center" vertical="center"/>
      <protection locked="0"/>
    </xf>
    <xf numFmtId="0" fontId="35" fillId="0" borderId="0" xfId="98" applyFont="1" applyFill="1" applyAlignment="1">
      <alignment horizontal="center" vertical="center"/>
      <protection/>
    </xf>
    <xf numFmtId="0" fontId="38" fillId="0" borderId="0" xfId="98" applyFont="1" applyFill="1" applyAlignment="1">
      <alignment horizontal="center"/>
      <protection/>
    </xf>
    <xf numFmtId="0" fontId="14" fillId="0" borderId="0" xfId="98" applyFont="1" applyFill="1">
      <alignment/>
      <protection/>
    </xf>
    <xf numFmtId="0" fontId="40" fillId="0" borderId="0" xfId="98" applyFont="1" applyFill="1" applyBorder="1" applyAlignment="1">
      <alignment/>
      <protection/>
    </xf>
    <xf numFmtId="0" fontId="33" fillId="0" borderId="0" xfId="98" applyFont="1" applyFill="1" applyBorder="1">
      <alignment/>
      <protection/>
    </xf>
    <xf numFmtId="0" fontId="14" fillId="0" borderId="0" xfId="98" applyFont="1" applyFill="1" applyBorder="1">
      <alignment/>
      <protection/>
    </xf>
    <xf numFmtId="0" fontId="33" fillId="0" borderId="0" xfId="98" applyFont="1" applyFill="1" applyBorder="1" applyAlignment="1">
      <alignment/>
      <protection/>
    </xf>
    <xf numFmtId="0" fontId="14" fillId="0" borderId="0" xfId="98" applyFont="1" applyFill="1" applyBorder="1" applyProtection="1">
      <alignment/>
      <protection locked="0"/>
    </xf>
    <xf numFmtId="0" fontId="34" fillId="0" borderId="0" xfId="98" applyFont="1" applyFill="1" applyBorder="1" applyAlignment="1">
      <alignment/>
      <protection/>
    </xf>
    <xf numFmtId="0" fontId="34" fillId="0" borderId="0" xfId="98" applyFont="1" applyFill="1" applyBorder="1">
      <alignment/>
      <protection/>
    </xf>
    <xf numFmtId="0" fontId="19" fillId="0" borderId="0" xfId="98" applyFont="1" applyFill="1" applyAlignment="1">
      <alignment vertical="center"/>
      <protection/>
    </xf>
    <xf numFmtId="0" fontId="41" fillId="0" borderId="0" xfId="0" applyFont="1" applyFill="1" applyAlignment="1" applyProtection="1">
      <alignment/>
      <protection locked="0"/>
    </xf>
    <xf numFmtId="0" fontId="19" fillId="0" borderId="0" xfId="98" applyFont="1" applyFill="1" applyBorder="1" applyAlignment="1">
      <alignment horizontal="center" vertical="center"/>
      <protection/>
    </xf>
    <xf numFmtId="0" fontId="34" fillId="0" borderId="0" xfId="98" applyFont="1" applyFill="1" applyBorder="1" applyAlignment="1">
      <alignment horizontal="right"/>
      <protection/>
    </xf>
    <xf numFmtId="0" fontId="2" fillId="0" borderId="0" xfId="70" applyNumberFormat="1" applyFont="1" applyFill="1" applyBorder="1" applyAlignment="1" applyProtection="1">
      <alignment/>
      <protection locked="0"/>
    </xf>
    <xf numFmtId="0" fontId="41" fillId="0" borderId="0" xfId="98" applyFont="1" applyFill="1" applyProtection="1">
      <alignment/>
      <protection locked="0"/>
    </xf>
    <xf numFmtId="0" fontId="18" fillId="0" borderId="0" xfId="70" applyNumberFormat="1" applyFont="1" applyFill="1" applyBorder="1" applyAlignment="1" applyProtection="1">
      <alignment wrapText="1"/>
      <protection locked="0"/>
    </xf>
    <xf numFmtId="0" fontId="18" fillId="0" borderId="0" xfId="70" applyNumberFormat="1" applyFont="1" applyFill="1" applyBorder="1" applyAlignment="1" applyProtection="1">
      <alignment horizontal="center" vertical="center"/>
      <protection locked="0"/>
    </xf>
    <xf numFmtId="0" fontId="18" fillId="0" borderId="0" xfId="70" applyNumberFormat="1" applyFont="1" applyFill="1" applyBorder="1" applyAlignment="1" applyProtection="1">
      <alignment horizontal="right"/>
      <protection locked="0"/>
    </xf>
    <xf numFmtId="0" fontId="2" fillId="0" borderId="0" xfId="70" applyNumberFormat="1" applyFont="1" applyFill="1" applyBorder="1" applyAlignment="1" applyProtection="1">
      <alignment horizontal="center" vertical="center"/>
      <protection locked="0"/>
    </xf>
    <xf numFmtId="0" fontId="18" fillId="0" borderId="0" xfId="70" applyNumberFormat="1" applyFont="1" applyFill="1" applyBorder="1" applyAlignment="1" applyProtection="1">
      <alignment/>
      <protection locked="0"/>
    </xf>
    <xf numFmtId="0" fontId="18" fillId="0" borderId="0" xfId="70" applyNumberFormat="1" applyFont="1" applyFill="1" applyBorder="1" applyAlignment="1" applyProtection="1">
      <alignment horizontal="right" vertical="center"/>
      <protection locked="0"/>
    </xf>
    <xf numFmtId="0" fontId="22" fillId="59" borderId="0" xfId="98" applyFont="1" applyFill="1" applyBorder="1" applyAlignment="1" applyProtection="1">
      <alignment horizontal="center" vertical="center" wrapText="1"/>
      <protection locked="0"/>
    </xf>
    <xf numFmtId="0" fontId="2" fillId="59" borderId="0" xfId="70" applyNumberFormat="1" applyFont="1" applyFill="1" applyBorder="1" applyAlignment="1" applyProtection="1">
      <alignment wrapText="1"/>
      <protection locked="0"/>
    </xf>
    <xf numFmtId="0" fontId="2" fillId="59" borderId="0" xfId="70" applyNumberFormat="1" applyFont="1" applyFill="1" applyBorder="1" applyAlignment="1" applyProtection="1">
      <alignment horizontal="center" vertical="center"/>
      <protection locked="0"/>
    </xf>
    <xf numFmtId="0" fontId="2" fillId="59" borderId="0" xfId="70" applyNumberFormat="1" applyFont="1" applyFill="1" applyBorder="1" applyAlignment="1" applyProtection="1">
      <alignment/>
      <protection locked="0"/>
    </xf>
    <xf numFmtId="0" fontId="3" fillId="0" borderId="0" xfId="70" applyNumberFormat="1" applyFill="1" applyBorder="1" applyAlignment="1" applyProtection="1">
      <alignment/>
      <protection locked="0"/>
    </xf>
    <xf numFmtId="0" fontId="42" fillId="0" borderId="0" xfId="0" applyFont="1" applyFill="1" applyAlignment="1" applyProtection="1">
      <alignment/>
      <protection locked="0"/>
    </xf>
    <xf numFmtId="0" fontId="22" fillId="59" borderId="0" xfId="98" applyFont="1" applyFill="1" applyBorder="1" applyAlignment="1" applyProtection="1">
      <alignment horizontal="center" vertical="center"/>
      <protection locked="0"/>
    </xf>
    <xf numFmtId="0" fontId="42" fillId="59" borderId="0" xfId="98" applyFont="1" applyFill="1" applyBorder="1" applyProtection="1">
      <alignment/>
      <protection locked="0"/>
    </xf>
    <xf numFmtId="0" fontId="22" fillId="0" borderId="0" xfId="98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/>
      <protection locked="0"/>
    </xf>
    <xf numFmtId="0" fontId="19" fillId="0" borderId="0" xfId="98" applyFont="1" applyFill="1" applyAlignment="1" applyProtection="1">
      <alignment horizontal="center" vertical="center"/>
      <protection locked="0"/>
    </xf>
    <xf numFmtId="0" fontId="43" fillId="0" borderId="0" xfId="98" applyFont="1" applyFill="1" applyProtection="1">
      <alignment/>
      <protection locked="0"/>
    </xf>
    <xf numFmtId="0" fontId="44" fillId="0" borderId="0" xfId="98" applyFont="1" applyFill="1" applyAlignment="1" applyProtection="1">
      <alignment horizontal="center" vertical="center"/>
      <protection locked="0"/>
    </xf>
    <xf numFmtId="0" fontId="19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25" xfId="98" applyFont="1" applyFill="1" applyBorder="1" applyAlignment="1" applyProtection="1">
      <alignment horizontal="center" vertical="center" wrapText="1"/>
      <protection locked="0"/>
    </xf>
    <xf numFmtId="0" fontId="27" fillId="58" borderId="55" xfId="0" applyFont="1" applyFill="1" applyBorder="1" applyAlignment="1" applyProtection="1">
      <alignment horizontal="center" vertical="center" wrapText="1"/>
      <protection locked="0"/>
    </xf>
    <xf numFmtId="0" fontId="27" fillId="58" borderId="26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left" vertical="center" wrapText="1"/>
      <protection locked="0"/>
    </xf>
    <xf numFmtId="0" fontId="22" fillId="36" borderId="32" xfId="0" applyFont="1" applyFill="1" applyBorder="1" applyAlignment="1" applyProtection="1">
      <alignment horizontal="left" vertical="center" wrapText="1"/>
      <protection locked="0"/>
    </xf>
    <xf numFmtId="0" fontId="22" fillId="36" borderId="0" xfId="0" applyFont="1" applyFill="1" applyBorder="1" applyAlignment="1" applyProtection="1">
      <alignment horizontal="left" vertical="center" wrapText="1"/>
      <protection locked="0"/>
    </xf>
    <xf numFmtId="0" fontId="22" fillId="36" borderId="26" xfId="0" applyFont="1" applyFill="1" applyBorder="1" applyAlignment="1" applyProtection="1">
      <alignment horizontal="left" vertical="center" wrapText="1"/>
      <protection locked="0"/>
    </xf>
    <xf numFmtId="0" fontId="22" fillId="34" borderId="26" xfId="0" applyFont="1" applyFill="1" applyBorder="1" applyAlignment="1" applyProtection="1">
      <alignment horizontal="left" vertical="center" wrapText="1"/>
      <protection locked="0"/>
    </xf>
    <xf numFmtId="0" fontId="22" fillId="56" borderId="32" xfId="0" applyFont="1" applyFill="1" applyBorder="1" applyAlignment="1" applyProtection="1">
      <alignment horizontal="left" vertical="center" wrapText="1"/>
      <protection locked="0"/>
    </xf>
    <xf numFmtId="0" fontId="22" fillId="56" borderId="0" xfId="0" applyFont="1" applyFill="1" applyBorder="1" applyAlignment="1" applyProtection="1">
      <alignment horizontal="left" vertical="center" wrapText="1"/>
      <protection locked="0"/>
    </xf>
    <xf numFmtId="0" fontId="22" fillId="56" borderId="26" xfId="0" applyFont="1" applyFill="1" applyBorder="1" applyAlignment="1" applyProtection="1">
      <alignment horizontal="left" vertical="center" wrapText="1"/>
      <protection locked="0"/>
    </xf>
    <xf numFmtId="0" fontId="23" fillId="0" borderId="57" xfId="0" applyFont="1" applyFill="1" applyBorder="1" applyAlignment="1" applyProtection="1">
      <alignment vertical="center" wrapText="1"/>
      <protection locked="0"/>
    </xf>
    <xf numFmtId="0" fontId="23" fillId="0" borderId="57" xfId="0" applyFont="1" applyFill="1" applyBorder="1" applyAlignment="1" applyProtection="1">
      <alignment horizontal="right" wrapText="1"/>
      <protection locked="0"/>
    </xf>
    <xf numFmtId="0" fontId="23" fillId="0" borderId="57" xfId="0" applyFont="1" applyFill="1" applyBorder="1" applyAlignment="1" applyProtection="1">
      <alignment horizontal="left" vertical="center" wrapText="1"/>
      <protection locked="0"/>
    </xf>
    <xf numFmtId="1" fontId="23" fillId="0" borderId="57" xfId="0" applyNumberFormat="1" applyFont="1" applyFill="1" applyBorder="1" applyAlignment="1" applyProtection="1">
      <alignment horizontal="right" wrapText="1"/>
      <protection locked="0"/>
    </xf>
    <xf numFmtId="0" fontId="27" fillId="58" borderId="32" xfId="0" applyFont="1" applyFill="1" applyBorder="1" applyAlignment="1" applyProtection="1">
      <alignment horizontal="left" vertical="center" wrapText="1"/>
      <protection locked="0"/>
    </xf>
    <xf numFmtId="0" fontId="19" fillId="37" borderId="35" xfId="0" applyFont="1" applyFill="1" applyBorder="1" applyAlignment="1" applyProtection="1">
      <alignment horizontal="center" vertical="center" wrapText="1"/>
      <protection locked="0"/>
    </xf>
    <xf numFmtId="0" fontId="19" fillId="37" borderId="37" xfId="0" applyFont="1" applyFill="1" applyBorder="1" applyAlignment="1" applyProtection="1">
      <alignment horizontal="center" vertical="center" wrapText="1"/>
      <protection locked="0"/>
    </xf>
    <xf numFmtId="0" fontId="19" fillId="37" borderId="58" xfId="0" applyFont="1" applyFill="1" applyBorder="1" applyAlignment="1" applyProtection="1">
      <alignment horizontal="center" vertical="center" wrapText="1"/>
      <protection locked="0"/>
    </xf>
    <xf numFmtId="0" fontId="19" fillId="37" borderId="42" xfId="0" applyFont="1" applyFill="1" applyBorder="1" applyAlignment="1" applyProtection="1">
      <alignment horizontal="center" vertical="center" wrapText="1"/>
      <protection locked="0"/>
    </xf>
    <xf numFmtId="0" fontId="19" fillId="33" borderId="42" xfId="0" applyFont="1" applyFill="1" applyBorder="1" applyAlignment="1" applyProtection="1">
      <alignment horizontal="center" vertical="center" wrapText="1"/>
      <protection locked="0"/>
    </xf>
    <xf numFmtId="0" fontId="19" fillId="33" borderId="37" xfId="0" applyFont="1" applyFill="1" applyBorder="1" applyAlignment="1" applyProtection="1">
      <alignment horizontal="center" vertical="center" wrapText="1"/>
      <protection locked="0"/>
    </xf>
    <xf numFmtId="0" fontId="19" fillId="36" borderId="59" xfId="0" applyFont="1" applyFill="1" applyBorder="1" applyAlignment="1" applyProtection="1">
      <alignment horizontal="left" vertical="center" wrapText="1"/>
      <protection locked="0"/>
    </xf>
    <xf numFmtId="0" fontId="14" fillId="40" borderId="60" xfId="98" applyFont="1" applyFill="1" applyBorder="1" applyAlignment="1" applyProtection="1">
      <alignment vertical="center"/>
      <protection locked="0"/>
    </xf>
    <xf numFmtId="0" fontId="14" fillId="40" borderId="61" xfId="98" applyFont="1" applyFill="1" applyBorder="1" applyAlignment="1" applyProtection="1">
      <alignment vertical="center"/>
      <protection locked="0"/>
    </xf>
    <xf numFmtId="0" fontId="14" fillId="60" borderId="61" xfId="98" applyFont="1" applyFill="1" applyBorder="1" applyAlignment="1" applyProtection="1">
      <alignment vertical="center"/>
      <protection locked="0"/>
    </xf>
    <xf numFmtId="0" fontId="14" fillId="60" borderId="62" xfId="98" applyFont="1" applyFill="1" applyBorder="1" applyAlignment="1" applyProtection="1">
      <alignment vertical="center"/>
      <protection locked="0"/>
    </xf>
    <xf numFmtId="0" fontId="14" fillId="40" borderId="63" xfId="98" applyFont="1" applyFill="1" applyBorder="1" applyAlignment="1" applyProtection="1">
      <alignment vertical="center"/>
      <protection locked="0"/>
    </xf>
    <xf numFmtId="0" fontId="14" fillId="40" borderId="0" xfId="98" applyFont="1" applyFill="1" applyBorder="1" applyAlignment="1" applyProtection="1">
      <alignment vertical="center"/>
      <protection locked="0"/>
    </xf>
    <xf numFmtId="0" fontId="14" fillId="60" borderId="0" xfId="98" applyFont="1" applyFill="1" applyBorder="1" applyAlignment="1" applyProtection="1">
      <alignment vertical="center"/>
      <protection locked="0"/>
    </xf>
    <xf numFmtId="0" fontId="14" fillId="60" borderId="64" xfId="98" applyFont="1" applyFill="1" applyBorder="1" applyAlignment="1" applyProtection="1">
      <alignment vertical="center"/>
      <protection locked="0"/>
    </xf>
    <xf numFmtId="0" fontId="14" fillId="61" borderId="63" xfId="98" applyFont="1" applyFill="1" applyBorder="1" applyAlignment="1" applyProtection="1">
      <alignment vertical="center"/>
      <protection locked="0"/>
    </xf>
    <xf numFmtId="0" fontId="14" fillId="62" borderId="0" xfId="98" applyFont="1" applyFill="1" applyBorder="1" applyAlignment="1" applyProtection="1">
      <alignment horizontal="center" vertical="center" wrapText="1"/>
      <protection/>
    </xf>
    <xf numFmtId="0" fontId="14" fillId="40" borderId="0" xfId="98" applyFont="1" applyFill="1" applyBorder="1" applyAlignment="1" applyProtection="1">
      <alignment horizontal="center" vertical="center" wrapText="1"/>
      <protection/>
    </xf>
    <xf numFmtId="0" fontId="29" fillId="63" borderId="24" xfId="98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19" fillId="0" borderId="70" xfId="0" applyFont="1" applyFill="1" applyBorder="1" applyAlignment="1">
      <alignment horizontal="center" vertical="center" wrapText="1"/>
    </xf>
    <xf numFmtId="0" fontId="14" fillId="60" borderId="60" xfId="0" applyFont="1" applyFill="1" applyBorder="1" applyAlignment="1">
      <alignment horizontal="center" vertical="center" wrapText="1"/>
    </xf>
    <xf numFmtId="0" fontId="14" fillId="60" borderId="62" xfId="0" applyFont="1" applyFill="1" applyBorder="1" applyAlignment="1">
      <alignment horizontal="center" vertical="center" wrapText="1"/>
    </xf>
    <xf numFmtId="0" fontId="14" fillId="60" borderId="63" xfId="0" applyFont="1" applyFill="1" applyBorder="1" applyAlignment="1">
      <alignment horizontal="center" vertical="center" wrapText="1"/>
    </xf>
    <xf numFmtId="0" fontId="14" fillId="60" borderId="64" xfId="0" applyFont="1" applyFill="1" applyBorder="1" applyAlignment="1">
      <alignment horizontal="center" vertical="center" wrapText="1"/>
    </xf>
    <xf numFmtId="0" fontId="14" fillId="61" borderId="63" xfId="0" applyFont="1" applyFill="1" applyBorder="1" applyAlignment="1">
      <alignment horizontal="center" vertical="center" wrapText="1"/>
    </xf>
    <xf numFmtId="0" fontId="14" fillId="61" borderId="71" xfId="0" applyFont="1" applyFill="1" applyBorder="1" applyAlignment="1">
      <alignment horizontal="center" vertical="center" wrapText="1"/>
    </xf>
    <xf numFmtId="0" fontId="14" fillId="6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 applyProtection="1">
      <alignment vertical="center" wrapText="1"/>
      <protection locked="0"/>
    </xf>
    <xf numFmtId="0" fontId="19" fillId="0" borderId="74" xfId="0" applyFont="1" applyFill="1" applyBorder="1" applyAlignment="1" applyProtection="1">
      <alignment vertical="center" wrapText="1"/>
      <protection locked="0"/>
    </xf>
    <xf numFmtId="0" fontId="19" fillId="33" borderId="52" xfId="0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center" wrapText="1"/>
      <protection locked="0"/>
    </xf>
    <xf numFmtId="0" fontId="19" fillId="33" borderId="59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>
      <alignment horizontal="center" vertical="center"/>
    </xf>
    <xf numFmtId="0" fontId="14" fillId="40" borderId="76" xfId="0" applyFont="1" applyFill="1" applyBorder="1" applyAlignment="1">
      <alignment horizontal="center" vertical="center" wrapText="1"/>
    </xf>
    <xf numFmtId="0" fontId="14" fillId="40" borderId="77" xfId="0" applyFont="1" applyFill="1" applyBorder="1" applyAlignment="1">
      <alignment horizontal="center" vertical="center" wrapText="1"/>
    </xf>
    <xf numFmtId="0" fontId="14" fillId="40" borderId="78" xfId="0" applyFont="1" applyFill="1" applyBorder="1" applyAlignment="1">
      <alignment horizontal="center" vertical="center" wrapText="1"/>
    </xf>
    <xf numFmtId="0" fontId="14" fillId="40" borderId="79" xfId="0" applyFont="1" applyFill="1" applyBorder="1" applyAlignment="1">
      <alignment horizontal="center" vertical="center" wrapText="1"/>
    </xf>
    <xf numFmtId="0" fontId="19" fillId="64" borderId="59" xfId="0" applyFont="1" applyFill="1" applyBorder="1" applyAlignment="1" applyProtection="1">
      <alignment vertical="center" wrapText="1"/>
      <protection locked="0"/>
    </xf>
    <xf numFmtId="0" fontId="23" fillId="19" borderId="59" xfId="0" applyFont="1" applyFill="1" applyBorder="1" applyAlignment="1" applyProtection="1">
      <alignment vertical="center" wrapText="1"/>
      <protection locked="0"/>
    </xf>
    <xf numFmtId="0" fontId="23" fillId="65" borderId="56" xfId="0" applyFont="1" applyFill="1" applyBorder="1" applyAlignment="1">
      <alignment horizontal="right" wrapText="1"/>
    </xf>
    <xf numFmtId="1" fontId="23" fillId="65" borderId="0" xfId="0" applyNumberFormat="1" applyFont="1" applyFill="1" applyBorder="1" applyAlignment="1" applyProtection="1">
      <alignment horizontal="right" wrapText="1"/>
      <protection locked="0"/>
    </xf>
    <xf numFmtId="1" fontId="23" fillId="65" borderId="75" xfId="0" applyNumberFormat="1" applyFont="1" applyFill="1" applyBorder="1" applyAlignment="1">
      <alignment horizontal="right" wrapText="1"/>
    </xf>
    <xf numFmtId="0" fontId="22" fillId="66" borderId="19" xfId="0" applyFont="1" applyFill="1" applyBorder="1" applyAlignment="1" applyProtection="1">
      <alignment horizontal="center" vertical="center" wrapText="1"/>
      <protection locked="0"/>
    </xf>
    <xf numFmtId="0" fontId="52" fillId="66" borderId="80" xfId="99" applyFont="1" applyFill="1" applyBorder="1" applyAlignment="1">
      <alignment wrapText="1"/>
      <protection/>
    </xf>
    <xf numFmtId="0" fontId="75" fillId="66" borderId="81" xfId="0" applyFont="1" applyFill="1" applyBorder="1" applyAlignment="1" applyProtection="1">
      <alignment horizontal="center" vertical="center" wrapText="1"/>
      <protection locked="0"/>
    </xf>
    <xf numFmtId="0" fontId="75" fillId="66" borderId="82" xfId="0" applyFont="1" applyFill="1" applyBorder="1" applyAlignment="1" applyProtection="1">
      <alignment horizontal="center" vertical="center" wrapText="1"/>
      <protection locked="0"/>
    </xf>
    <xf numFmtId="0" fontId="23" fillId="0" borderId="0" xfId="99" applyFont="1" applyFill="1" applyBorder="1" applyAlignment="1">
      <alignment wrapText="1"/>
      <protection/>
    </xf>
    <xf numFmtId="1" fontId="23" fillId="65" borderId="59" xfId="0" applyNumberFormat="1" applyFont="1" applyFill="1" applyBorder="1" applyAlignment="1">
      <alignment horizontal="right" wrapText="1"/>
    </xf>
    <xf numFmtId="0" fontId="14" fillId="65" borderId="83" xfId="0" applyFont="1" applyFill="1" applyBorder="1" applyAlignment="1">
      <alignment horizontal="center" vertical="center" wrapText="1"/>
    </xf>
    <xf numFmtId="0" fontId="14" fillId="65" borderId="48" xfId="0" applyFont="1" applyFill="1" applyBorder="1" applyAlignment="1">
      <alignment horizontal="center" vertical="center" wrapText="1"/>
    </xf>
    <xf numFmtId="0" fontId="14" fillId="65" borderId="22" xfId="0" applyFont="1" applyFill="1" applyBorder="1" applyAlignment="1">
      <alignment horizontal="center" vertical="center" wrapText="1"/>
    </xf>
    <xf numFmtId="0" fontId="14" fillId="65" borderId="46" xfId="0" applyFont="1" applyFill="1" applyBorder="1" applyAlignment="1">
      <alignment horizontal="center" vertical="center" wrapText="1"/>
    </xf>
    <xf numFmtId="0" fontId="14" fillId="65" borderId="84" xfId="0" applyFont="1" applyFill="1" applyBorder="1" applyAlignment="1">
      <alignment horizontal="center" vertical="center" wrapText="1"/>
    </xf>
    <xf numFmtId="0" fontId="14" fillId="65" borderId="59" xfId="0" applyFont="1" applyFill="1" applyBorder="1" applyAlignment="1">
      <alignment horizontal="center" vertical="center" wrapText="1"/>
    </xf>
    <xf numFmtId="0" fontId="14" fillId="65" borderId="32" xfId="0" applyFont="1" applyFill="1" applyBorder="1" applyAlignment="1">
      <alignment horizontal="center" vertical="center" wrapText="1"/>
    </xf>
    <xf numFmtId="0" fontId="0" fillId="65" borderId="75" xfId="0" applyFill="1" applyBorder="1" applyAlignment="1">
      <alignment horizontal="center"/>
    </xf>
    <xf numFmtId="0" fontId="0" fillId="65" borderId="59" xfId="0" applyFill="1" applyBorder="1" applyAlignment="1">
      <alignment horizontal="center"/>
    </xf>
    <xf numFmtId="0" fontId="0" fillId="65" borderId="22" xfId="0" applyFont="1" applyFill="1" applyBorder="1" applyAlignment="1" applyProtection="1">
      <alignment horizontal="center" wrapText="1"/>
      <protection locked="0"/>
    </xf>
    <xf numFmtId="0" fontId="19" fillId="0" borderId="58" xfId="0" applyFont="1" applyFill="1" applyBorder="1" applyAlignment="1">
      <alignment horizontal="center" vertical="center"/>
    </xf>
    <xf numFmtId="0" fontId="14" fillId="65" borderId="4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65" borderId="85" xfId="0" applyFill="1" applyBorder="1" applyAlignment="1">
      <alignment horizontal="center"/>
    </xf>
    <xf numFmtId="0" fontId="0" fillId="65" borderId="86" xfId="0" applyFill="1" applyBorder="1" applyAlignment="1">
      <alignment horizontal="center"/>
    </xf>
    <xf numFmtId="0" fontId="0" fillId="65" borderId="87" xfId="0" applyFill="1" applyBorder="1" applyAlignment="1">
      <alignment horizontal="center"/>
    </xf>
    <xf numFmtId="0" fontId="0" fillId="65" borderId="88" xfId="0" applyFill="1" applyBorder="1" applyAlignment="1">
      <alignment horizontal="center"/>
    </xf>
    <xf numFmtId="0" fontId="0" fillId="65" borderId="89" xfId="0" applyFill="1" applyBorder="1" applyAlignment="1">
      <alignment horizontal="center"/>
    </xf>
    <xf numFmtId="0" fontId="19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9" fillId="67" borderId="59" xfId="0" applyFont="1" applyFill="1" applyBorder="1" applyAlignment="1" applyProtection="1">
      <alignment horizontal="center" vertical="center" wrapText="1"/>
      <protection locked="0"/>
    </xf>
    <xf numFmtId="0" fontId="19" fillId="67" borderId="59" xfId="0" applyFont="1" applyFill="1" applyBorder="1" applyAlignment="1" applyProtection="1">
      <alignment horizontal="left" vertical="center" wrapText="1"/>
      <protection locked="0"/>
    </xf>
    <xf numFmtId="0" fontId="23" fillId="0" borderId="59" xfId="0" applyFont="1" applyFill="1" applyBorder="1" applyAlignment="1">
      <alignment horizontal="right" wrapText="1"/>
    </xf>
    <xf numFmtId="0" fontId="23" fillId="0" borderId="59" xfId="0" applyFont="1" applyFill="1" applyBorder="1" applyAlignment="1">
      <alignment vertical="center" wrapText="1"/>
    </xf>
    <xf numFmtId="0" fontId="23" fillId="0" borderId="71" xfId="99" applyFont="1" applyFill="1" applyBorder="1" applyAlignment="1">
      <alignment vertical="center" wrapText="1"/>
      <protection/>
    </xf>
    <xf numFmtId="0" fontId="29" fillId="0" borderId="92" xfId="98" applyFont="1" applyFill="1" applyBorder="1" applyAlignment="1" applyProtection="1">
      <alignment horizontal="center" vertical="center" wrapText="1"/>
      <protection locked="0"/>
    </xf>
    <xf numFmtId="0" fontId="14" fillId="0" borderId="85" xfId="98" applyFont="1" applyFill="1" applyBorder="1" applyAlignment="1" applyProtection="1">
      <alignment horizontal="center" vertical="center" wrapText="1"/>
      <protection/>
    </xf>
    <xf numFmtId="0" fontId="29" fillId="0" borderId="56" xfId="98" applyFont="1" applyFill="1" applyBorder="1" applyAlignment="1" applyProtection="1">
      <alignment horizontal="center" vertical="center" wrapText="1"/>
      <protection locked="0"/>
    </xf>
    <xf numFmtId="0" fontId="29" fillId="0" borderId="56" xfId="98" applyFont="1" applyFill="1" applyBorder="1" applyAlignment="1" applyProtection="1">
      <alignment horizontal="center" vertical="center"/>
      <protection locked="0"/>
    </xf>
    <xf numFmtId="0" fontId="14" fillId="0" borderId="56" xfId="98" applyFont="1" applyFill="1" applyBorder="1" applyAlignment="1" applyProtection="1">
      <alignment horizontal="center" vertical="center" wrapText="1"/>
      <protection/>
    </xf>
    <xf numFmtId="0" fontId="29" fillId="0" borderId="93" xfId="98" applyFont="1" applyFill="1" applyBorder="1" applyAlignment="1" applyProtection="1">
      <alignment horizontal="center" vertical="center"/>
      <protection locked="0"/>
    </xf>
    <xf numFmtId="0" fontId="14" fillId="0" borderId="62" xfId="98" applyFont="1" applyFill="1" applyBorder="1" applyAlignment="1" applyProtection="1">
      <alignment horizontal="center" vertical="center" wrapText="1"/>
      <protection/>
    </xf>
    <xf numFmtId="0" fontId="29" fillId="0" borderId="0" xfId="98" applyFont="1" applyFill="1" applyBorder="1" applyAlignment="1" applyProtection="1">
      <alignment horizontal="center" vertical="center" wrapText="1"/>
      <protection locked="0"/>
    </xf>
    <xf numFmtId="0" fontId="14" fillId="0" borderId="64" xfId="98" applyFont="1" applyFill="1" applyBorder="1" applyAlignment="1" applyProtection="1">
      <alignment horizontal="center" vertical="center" wrapText="1"/>
      <protection/>
    </xf>
    <xf numFmtId="0" fontId="29" fillId="0" borderId="0" xfId="98" applyFont="1" applyFill="1" applyBorder="1" applyAlignment="1" applyProtection="1">
      <alignment horizontal="center" vertical="center"/>
      <protection locked="0"/>
    </xf>
    <xf numFmtId="0" fontId="29" fillId="0" borderId="92" xfId="98" applyFont="1" applyFill="1" applyBorder="1" applyAlignment="1" applyProtection="1">
      <alignment horizontal="center" vertical="center"/>
      <protection locked="0"/>
    </xf>
    <xf numFmtId="0" fontId="19" fillId="0" borderId="94" xfId="98" applyFont="1" applyFill="1" applyBorder="1" applyAlignment="1" applyProtection="1">
      <alignment horizontal="center"/>
      <protection locked="0"/>
    </xf>
    <xf numFmtId="0" fontId="0" fillId="0" borderId="56" xfId="98" applyBorder="1">
      <alignment/>
      <protection/>
    </xf>
    <xf numFmtId="0" fontId="0" fillId="0" borderId="85" xfId="98" applyFont="1" applyBorder="1" applyAlignment="1">
      <alignment horizontal="center"/>
      <protection/>
    </xf>
    <xf numFmtId="0" fontId="0" fillId="0" borderId="92" xfId="98" applyBorder="1">
      <alignment/>
      <protection/>
    </xf>
    <xf numFmtId="0" fontId="19" fillId="0" borderId="95" xfId="98" applyFont="1" applyFill="1" applyBorder="1" applyAlignment="1" applyProtection="1">
      <alignment horizontal="center"/>
      <protection locked="0"/>
    </xf>
    <xf numFmtId="0" fontId="19" fillId="0" borderId="96" xfId="98" applyFont="1" applyFill="1" applyBorder="1" applyAlignment="1" applyProtection="1">
      <alignment horizontal="center"/>
      <protection locked="0"/>
    </xf>
    <xf numFmtId="0" fontId="22" fillId="30" borderId="26" xfId="0" applyFont="1" applyFill="1" applyBorder="1" applyAlignment="1">
      <alignment horizontal="left" vertical="center" wrapText="1"/>
    </xf>
    <xf numFmtId="0" fontId="19" fillId="64" borderId="0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right" wrapText="1"/>
      <protection locked="0"/>
    </xf>
    <xf numFmtId="0" fontId="19" fillId="68" borderId="0" xfId="0" applyFont="1" applyFill="1" applyBorder="1" applyAlignment="1" applyProtection="1">
      <alignment horizontal="center" vertical="center" wrapText="1"/>
      <protection locked="0"/>
    </xf>
    <xf numFmtId="0" fontId="19" fillId="68" borderId="0" xfId="0" applyFont="1" applyFill="1" applyBorder="1" applyAlignment="1" applyProtection="1">
      <alignment vertical="center" wrapText="1"/>
      <protection locked="0"/>
    </xf>
    <xf numFmtId="0" fontId="19" fillId="0" borderId="97" xfId="0" applyFont="1" applyFill="1" applyBorder="1" applyAlignment="1">
      <alignment horizontal="center" vertical="center"/>
    </xf>
    <xf numFmtId="0" fontId="14" fillId="40" borderId="98" xfId="0" applyFont="1" applyFill="1" applyBorder="1" applyAlignment="1">
      <alignment horizontal="center" vertical="center" wrapText="1"/>
    </xf>
    <xf numFmtId="0" fontId="0" fillId="65" borderId="84" xfId="0" applyFont="1" applyFill="1" applyBorder="1" applyAlignment="1" applyProtection="1">
      <alignment horizontal="center" wrapText="1"/>
      <protection locked="0"/>
    </xf>
    <xf numFmtId="0" fontId="14" fillId="69" borderId="2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left" vertical="center" wrapText="1"/>
    </xf>
    <xf numFmtId="1" fontId="23" fillId="0" borderId="59" xfId="0" applyNumberFormat="1" applyFont="1" applyFill="1" applyBorder="1" applyAlignment="1">
      <alignment horizontal="right" wrapText="1"/>
    </xf>
    <xf numFmtId="0" fontId="23" fillId="0" borderId="75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right" wrapText="1"/>
    </xf>
    <xf numFmtId="0" fontId="76" fillId="0" borderId="59" xfId="0" applyFont="1" applyFill="1" applyBorder="1" applyAlignment="1">
      <alignment vertical="center" wrapText="1"/>
    </xf>
    <xf numFmtId="0" fontId="76" fillId="0" borderId="99" xfId="0" applyFont="1" applyFill="1" applyBorder="1" applyAlignment="1">
      <alignment vertical="center" wrapText="1"/>
    </xf>
    <xf numFmtId="0" fontId="76" fillId="0" borderId="100" xfId="0" applyFont="1" applyFill="1" applyBorder="1" applyAlignment="1">
      <alignment vertical="center" wrapText="1"/>
    </xf>
    <xf numFmtId="0" fontId="76" fillId="0" borderId="101" xfId="0" applyFont="1" applyFill="1" applyBorder="1" applyAlignment="1">
      <alignment vertical="center" wrapText="1"/>
    </xf>
    <xf numFmtId="0" fontId="76" fillId="0" borderId="102" xfId="0" applyFont="1" applyFill="1" applyBorder="1" applyAlignment="1">
      <alignment vertical="center" wrapText="1"/>
    </xf>
    <xf numFmtId="0" fontId="23" fillId="0" borderId="75" xfId="0" applyFont="1" applyFill="1" applyBorder="1" applyAlignment="1">
      <alignment horizontal="right" wrapText="1"/>
    </xf>
    <xf numFmtId="1" fontId="23" fillId="0" borderId="75" xfId="0" applyNumberFormat="1" applyFont="1" applyFill="1" applyBorder="1" applyAlignment="1">
      <alignment horizontal="right" wrapText="1"/>
    </xf>
    <xf numFmtId="0" fontId="23" fillId="0" borderId="59" xfId="0" applyFont="1" applyFill="1" applyBorder="1" applyAlignment="1" applyProtection="1">
      <alignment horizontal="left" vertical="center" wrapText="1"/>
      <protection locked="0"/>
    </xf>
    <xf numFmtId="0" fontId="23" fillId="0" borderId="59" xfId="99" applyFont="1" applyFill="1" applyBorder="1" applyAlignment="1">
      <alignment wrapText="1"/>
      <protection/>
    </xf>
    <xf numFmtId="0" fontId="23" fillId="0" borderId="59" xfId="99" applyFont="1" applyFill="1" applyBorder="1" applyAlignment="1">
      <alignment vertical="center" wrapText="1"/>
      <protection/>
    </xf>
    <xf numFmtId="0" fontId="23" fillId="65" borderId="59" xfId="99" applyFont="1" applyFill="1" applyBorder="1" applyAlignment="1">
      <alignment wrapText="1"/>
      <protection/>
    </xf>
    <xf numFmtId="0" fontId="0" fillId="65" borderId="59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0" fillId="0" borderId="84" xfId="0" applyFont="1" applyFill="1" applyBorder="1" applyAlignment="1" applyProtection="1">
      <alignment horizontal="center" wrapText="1"/>
      <protection locked="0"/>
    </xf>
    <xf numFmtId="0" fontId="0" fillId="65" borderId="10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29" fillId="0" borderId="59" xfId="98" applyFont="1" applyFill="1" applyBorder="1" applyAlignment="1" applyProtection="1">
      <alignment horizontal="center" vertical="center" wrapText="1"/>
      <protection locked="0"/>
    </xf>
    <xf numFmtId="0" fontId="14" fillId="0" borderId="59" xfId="98" applyFont="1" applyFill="1" applyBorder="1" applyAlignment="1" applyProtection="1">
      <alignment horizontal="center" vertical="center" wrapText="1"/>
      <protection/>
    </xf>
    <xf numFmtId="0" fontId="29" fillId="0" borderId="59" xfId="98" applyFont="1" applyFill="1" applyBorder="1" applyAlignment="1" applyProtection="1">
      <alignment horizontal="center" vertical="center"/>
      <protection locked="0"/>
    </xf>
    <xf numFmtId="0" fontId="32" fillId="0" borderId="59" xfId="98" applyFont="1" applyFill="1" applyBorder="1" applyAlignment="1" applyProtection="1">
      <alignment horizontal="center" vertical="center"/>
      <protection locked="0"/>
    </xf>
    <xf numFmtId="0" fontId="14" fillId="0" borderId="59" xfId="98" applyFont="1" applyFill="1" applyBorder="1" applyAlignment="1" applyProtection="1">
      <alignment horizontal="center" vertical="center"/>
      <protection locked="0"/>
    </xf>
    <xf numFmtId="0" fontId="19" fillId="0" borderId="103" xfId="98" applyFont="1" applyFill="1" applyBorder="1" applyAlignment="1" applyProtection="1">
      <alignment horizontal="center" vertical="center" wrapText="1"/>
      <protection locked="0"/>
    </xf>
    <xf numFmtId="0" fontId="29" fillId="0" borderId="75" xfId="98" applyFont="1" applyFill="1" applyBorder="1" applyAlignment="1" applyProtection="1">
      <alignment horizontal="center" vertical="center" wrapText="1"/>
      <protection locked="0"/>
    </xf>
    <xf numFmtId="0" fontId="0" fillId="0" borderId="98" xfId="98" applyBorder="1">
      <alignment/>
      <protection/>
    </xf>
    <xf numFmtId="0" fontId="19" fillId="0" borderId="59" xfId="98" applyFont="1" applyFill="1" applyBorder="1" applyAlignment="1" applyProtection="1">
      <alignment horizontal="center" vertical="center" wrapText="1"/>
      <protection locked="0"/>
    </xf>
    <xf numFmtId="0" fontId="19" fillId="0" borderId="71" xfId="98" applyFont="1" applyFill="1" applyBorder="1" applyAlignment="1" applyProtection="1">
      <alignment horizontal="center"/>
      <protection locked="0"/>
    </xf>
    <xf numFmtId="0" fontId="0" fillId="0" borderId="61" xfId="98" applyBorder="1">
      <alignment/>
      <protection/>
    </xf>
    <xf numFmtId="0" fontId="0" fillId="0" borderId="62" xfId="98" applyFont="1" applyBorder="1" applyAlignment="1">
      <alignment horizontal="center"/>
      <protection/>
    </xf>
    <xf numFmtId="0" fontId="0" fillId="0" borderId="60" xfId="98" applyBorder="1">
      <alignment/>
      <protection/>
    </xf>
    <xf numFmtId="0" fontId="0" fillId="0" borderId="59" xfId="98" applyBorder="1">
      <alignment/>
      <protection/>
    </xf>
    <xf numFmtId="0" fontId="0" fillId="0" borderId="59" xfId="98" applyFont="1" applyBorder="1" applyAlignment="1">
      <alignment horizontal="center"/>
      <protection/>
    </xf>
    <xf numFmtId="0" fontId="14" fillId="61" borderId="59" xfId="98" applyFont="1" applyFill="1" applyBorder="1" applyAlignment="1" applyProtection="1">
      <alignment vertical="center"/>
      <protection locked="0"/>
    </xf>
    <xf numFmtId="0" fontId="14" fillId="62" borderId="59" xfId="98" applyFont="1" applyFill="1" applyBorder="1" applyAlignment="1" applyProtection="1">
      <alignment horizontal="center" vertical="center" wrapText="1"/>
      <protection/>
    </xf>
    <xf numFmtId="0" fontId="14" fillId="60" borderId="59" xfId="98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100" applyFont="1" applyFill="1" applyBorder="1" applyAlignment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right" wrapText="1"/>
      <protection locked="0"/>
    </xf>
    <xf numFmtId="0" fontId="22" fillId="70" borderId="34" xfId="0" applyFont="1" applyFill="1" applyBorder="1" applyAlignment="1" applyProtection="1">
      <alignment horizontal="center" vertical="center" wrapText="1"/>
      <protection locked="0"/>
    </xf>
    <xf numFmtId="0" fontId="22" fillId="70" borderId="33" xfId="0" applyFont="1" applyFill="1" applyBorder="1" applyAlignment="1" applyProtection="1">
      <alignment horizontal="center" vertical="center" wrapText="1"/>
      <protection locked="0"/>
    </xf>
    <xf numFmtId="0" fontId="27" fillId="70" borderId="35" xfId="0" applyFont="1" applyFill="1" applyBorder="1" applyAlignment="1" applyProtection="1">
      <alignment vertical="center" wrapText="1"/>
      <protection locked="0"/>
    </xf>
    <xf numFmtId="0" fontId="27" fillId="70" borderId="36" xfId="0" applyFont="1" applyFill="1" applyBorder="1" applyAlignment="1" applyProtection="1">
      <alignment horizontal="right" wrapText="1"/>
      <protection locked="0"/>
    </xf>
    <xf numFmtId="0" fontId="22" fillId="70" borderId="28" xfId="0" applyFont="1" applyFill="1" applyBorder="1" applyAlignment="1" applyProtection="1">
      <alignment horizontal="center" vertical="center" wrapText="1"/>
      <protection locked="0"/>
    </xf>
    <xf numFmtId="0" fontId="22" fillId="70" borderId="19" xfId="0" applyFont="1" applyFill="1" applyBorder="1" applyAlignment="1" applyProtection="1">
      <alignment horizontal="center" vertical="center" wrapText="1"/>
      <protection locked="0"/>
    </xf>
    <xf numFmtId="0" fontId="27" fillId="70" borderId="37" xfId="0" applyFont="1" applyFill="1" applyBorder="1" applyAlignment="1" applyProtection="1">
      <alignment vertical="center" wrapText="1"/>
      <protection locked="0"/>
    </xf>
    <xf numFmtId="0" fontId="27" fillId="70" borderId="24" xfId="0" applyFont="1" applyFill="1" applyBorder="1" applyAlignment="1" applyProtection="1">
      <alignment horizontal="right" wrapText="1"/>
      <protection locked="0"/>
    </xf>
    <xf numFmtId="0" fontId="22" fillId="70" borderId="38" xfId="0" applyFont="1" applyFill="1" applyBorder="1" applyAlignment="1" applyProtection="1">
      <alignment horizontal="center" vertical="center" wrapText="1"/>
      <protection locked="0"/>
    </xf>
    <xf numFmtId="0" fontId="22" fillId="70" borderId="39" xfId="0" applyFont="1" applyFill="1" applyBorder="1" applyAlignment="1" applyProtection="1">
      <alignment horizontal="center" vertical="center" wrapText="1"/>
      <protection locked="0"/>
    </xf>
    <xf numFmtId="0" fontId="27" fillId="70" borderId="40" xfId="0" applyFont="1" applyFill="1" applyBorder="1" applyAlignment="1" applyProtection="1">
      <alignment vertical="center" wrapText="1"/>
      <protection locked="0"/>
    </xf>
    <xf numFmtId="0" fontId="27" fillId="70" borderId="41" xfId="0" applyFont="1" applyFill="1" applyBorder="1" applyAlignment="1" applyProtection="1">
      <alignment horizontal="right" wrapText="1"/>
      <protection locked="0"/>
    </xf>
    <xf numFmtId="0" fontId="23" fillId="0" borderId="101" xfId="0" applyFont="1" applyFill="1" applyBorder="1" applyAlignment="1">
      <alignment horizontal="left" vertical="center" wrapText="1"/>
    </xf>
    <xf numFmtId="0" fontId="23" fillId="71" borderId="59" xfId="0" applyFont="1" applyFill="1" applyBorder="1" applyAlignment="1">
      <alignment horizontal="left" vertical="center" wrapText="1"/>
    </xf>
    <xf numFmtId="0" fontId="23" fillId="71" borderId="59" xfId="0" applyFont="1" applyFill="1" applyBorder="1" applyAlignment="1">
      <alignment vertical="center" wrapText="1"/>
    </xf>
    <xf numFmtId="0" fontId="23" fillId="0" borderId="101" xfId="0" applyFont="1" applyFill="1" applyBorder="1" applyAlignment="1">
      <alignment horizontal="right" wrapText="1"/>
    </xf>
    <xf numFmtId="1" fontId="23" fillId="0" borderId="101" xfId="0" applyNumberFormat="1" applyFont="1" applyFill="1" applyBorder="1" applyAlignment="1">
      <alignment horizontal="right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95" xfId="0" applyFont="1" applyFill="1" applyBorder="1" applyAlignment="1">
      <alignment horizontal="left" vertical="center" wrapText="1"/>
    </xf>
    <xf numFmtId="0" fontId="19" fillId="0" borderId="96" xfId="0" applyFont="1" applyFill="1" applyBorder="1" applyAlignment="1">
      <alignment horizontal="left" vertical="center" wrapText="1"/>
    </xf>
    <xf numFmtId="0" fontId="75" fillId="0" borderId="56" xfId="0" applyFont="1" applyFill="1" applyBorder="1" applyAlignment="1" applyProtection="1">
      <alignment horizontal="center" vertical="center" wrapText="1"/>
      <protection locked="0"/>
    </xf>
    <xf numFmtId="0" fontId="77" fillId="0" borderId="72" xfId="99" applyFont="1" applyFill="1" applyBorder="1" applyAlignment="1">
      <alignment horizontal="center" vertical="center" textRotation="90" wrapText="1"/>
      <protection/>
    </xf>
    <xf numFmtId="0" fontId="23" fillId="71" borderId="101" xfId="0" applyFont="1" applyFill="1" applyBorder="1" applyAlignment="1">
      <alignment horizontal="left" vertical="center" wrapText="1"/>
    </xf>
    <xf numFmtId="1" fontId="23" fillId="65" borderId="59" xfId="0" applyNumberFormat="1" applyFont="1" applyFill="1" applyBorder="1" applyAlignment="1">
      <alignment horizontal="right" wrapText="1"/>
    </xf>
    <xf numFmtId="0" fontId="23" fillId="65" borderId="59" xfId="0" applyFont="1" applyFill="1" applyBorder="1" applyAlignment="1">
      <alignment horizontal="left" vertical="center" wrapText="1"/>
    </xf>
    <xf numFmtId="0" fontId="23" fillId="65" borderId="59" xfId="0" applyFont="1" applyFill="1" applyBorder="1" applyAlignment="1">
      <alignment horizontal="right" wrapText="1"/>
    </xf>
    <xf numFmtId="0" fontId="23" fillId="65" borderId="59" xfId="0" applyFont="1" applyFill="1" applyBorder="1" applyAlignment="1">
      <alignment vertical="center" wrapText="1"/>
    </xf>
    <xf numFmtId="0" fontId="23" fillId="65" borderId="56" xfId="0" applyFont="1" applyFill="1" applyBorder="1" applyAlignment="1">
      <alignment vertical="center" wrapText="1"/>
    </xf>
    <xf numFmtId="0" fontId="76" fillId="65" borderId="59" xfId="0" applyFont="1" applyFill="1" applyBorder="1" applyAlignment="1">
      <alignment vertical="center" wrapText="1"/>
    </xf>
    <xf numFmtId="0" fontId="76" fillId="65" borderId="0" xfId="0" applyFont="1" applyFill="1" applyAlignment="1">
      <alignment vertical="center" wrapText="1"/>
    </xf>
    <xf numFmtId="0" fontId="76" fillId="65" borderId="59" xfId="0" applyFont="1" applyFill="1" applyBorder="1" applyAlignment="1">
      <alignment horizontal="left" vertical="center" wrapText="1"/>
    </xf>
    <xf numFmtId="0" fontId="23" fillId="65" borderId="0" xfId="0" applyFont="1" applyFill="1" applyBorder="1" applyAlignment="1" applyProtection="1">
      <alignment horizontal="left" vertical="center" wrapText="1"/>
      <protection locked="0"/>
    </xf>
    <xf numFmtId="0" fontId="23" fillId="65" borderId="0" xfId="0" applyFont="1" applyFill="1" applyBorder="1" applyAlignment="1" applyProtection="1">
      <alignment horizontal="right" wrapText="1"/>
      <protection locked="0"/>
    </xf>
    <xf numFmtId="0" fontId="23" fillId="65" borderId="75" xfId="0" applyFont="1" applyFill="1" applyBorder="1" applyAlignment="1">
      <alignment horizontal="left" vertical="center" wrapText="1"/>
    </xf>
    <xf numFmtId="0" fontId="23" fillId="71" borderId="75" xfId="0" applyFont="1" applyFill="1" applyBorder="1" applyAlignment="1">
      <alignment horizontal="left" vertical="center" wrapText="1"/>
    </xf>
    <xf numFmtId="0" fontId="76" fillId="71" borderId="59" xfId="0" applyFont="1" applyFill="1" applyBorder="1" applyAlignment="1">
      <alignment vertical="center" wrapText="1"/>
    </xf>
    <xf numFmtId="0" fontId="76" fillId="71" borderId="59" xfId="0" applyFont="1" applyFill="1" applyBorder="1" applyAlignment="1">
      <alignment horizontal="left" vertical="center" wrapText="1"/>
    </xf>
    <xf numFmtId="0" fontId="55" fillId="71" borderId="59" xfId="0" applyFont="1" applyFill="1" applyBorder="1" applyAlignment="1">
      <alignment vertical="center" wrapText="1"/>
    </xf>
    <xf numFmtId="0" fontId="76" fillId="71" borderId="75" xfId="0" applyFont="1" applyFill="1" applyBorder="1" applyAlignment="1">
      <alignment vertical="center" wrapText="1"/>
    </xf>
    <xf numFmtId="0" fontId="14" fillId="72" borderId="76" xfId="0" applyFont="1" applyFill="1" applyBorder="1" applyAlignment="1">
      <alignment horizontal="center" vertical="center" wrapText="1"/>
    </xf>
    <xf numFmtId="0" fontId="78" fillId="66" borderId="92" xfId="99" applyFont="1" applyFill="1" applyBorder="1" applyAlignment="1">
      <alignment horizontal="center" vertical="center" wrapText="1"/>
      <protection/>
    </xf>
    <xf numFmtId="0" fontId="78" fillId="66" borderId="85" xfId="99" applyFont="1" applyFill="1" applyBorder="1" applyAlignment="1">
      <alignment horizontal="center" vertical="center" wrapText="1"/>
      <protection/>
    </xf>
    <xf numFmtId="0" fontId="21" fillId="73" borderId="52" xfId="70" applyNumberFormat="1" applyFont="1" applyFill="1" applyBorder="1" applyAlignment="1" applyProtection="1">
      <alignment horizontal="center" vertical="center" wrapText="1"/>
      <protection locked="0"/>
    </xf>
    <xf numFmtId="0" fontId="21" fillId="73" borderId="0" xfId="70" applyNumberFormat="1" applyFont="1" applyFill="1" applyBorder="1" applyAlignment="1" applyProtection="1">
      <alignment horizontal="center" vertical="center" wrapText="1"/>
      <protection locked="0"/>
    </xf>
    <xf numFmtId="0" fontId="21" fillId="73" borderId="77" xfId="70" applyNumberFormat="1" applyFont="1" applyFill="1" applyBorder="1" applyAlignment="1" applyProtection="1">
      <alignment horizontal="center" vertical="center" wrapText="1"/>
      <protection locked="0"/>
    </xf>
    <xf numFmtId="0" fontId="48" fillId="65" borderId="59" xfId="0" applyFont="1" applyFill="1" applyBorder="1" applyAlignment="1">
      <alignment horizontal="left" vertical="center" wrapText="1"/>
    </xf>
    <xf numFmtId="0" fontId="48" fillId="65" borderId="59" xfId="0" applyFont="1" applyFill="1" applyBorder="1" applyAlignment="1">
      <alignment vertical="center" wrapText="1"/>
    </xf>
    <xf numFmtId="0" fontId="48" fillId="71" borderId="59" xfId="0" applyFont="1" applyFill="1" applyBorder="1" applyAlignment="1">
      <alignment horizontal="left" vertical="center" wrapText="1"/>
    </xf>
    <xf numFmtId="0" fontId="48" fillId="65" borderId="59" xfId="100" applyFont="1" applyFill="1" applyBorder="1" applyAlignment="1">
      <alignment vertical="center" wrapText="1"/>
      <protection/>
    </xf>
    <xf numFmtId="0" fontId="49" fillId="65" borderId="59" xfId="101" applyFont="1" applyFill="1" applyBorder="1" applyAlignment="1">
      <alignment horizontal="left" vertical="center" wrapText="1"/>
      <protection/>
    </xf>
    <xf numFmtId="0" fontId="48" fillId="65" borderId="59" xfId="0" applyFont="1" applyFill="1" applyBorder="1" applyAlignment="1">
      <alignment horizontal="left" vertical="center" wrapText="1"/>
    </xf>
    <xf numFmtId="0" fontId="48" fillId="71" borderId="59" xfId="0" applyFont="1" applyFill="1" applyBorder="1" applyAlignment="1">
      <alignment vertical="center" wrapText="1"/>
    </xf>
    <xf numFmtId="0" fontId="27" fillId="70" borderId="105" xfId="0" applyFont="1" applyFill="1" applyBorder="1" applyAlignment="1" applyProtection="1">
      <alignment horizontal="center" vertical="center" wrapText="1"/>
      <protection locked="0"/>
    </xf>
    <xf numFmtId="0" fontId="27" fillId="70" borderId="33" xfId="0" applyFont="1" applyFill="1" applyBorder="1" applyAlignment="1" applyProtection="1">
      <alignment horizontal="center" vertical="center" wrapText="1"/>
      <protection locked="0"/>
    </xf>
    <xf numFmtId="0" fontId="27" fillId="70" borderId="34" xfId="0" applyFont="1" applyFill="1" applyBorder="1" applyAlignment="1" applyProtection="1">
      <alignment horizontal="center" vertical="center" wrapText="1"/>
      <protection locked="0"/>
    </xf>
    <xf numFmtId="0" fontId="19" fillId="0" borderId="106" xfId="0" applyFont="1" applyFill="1" applyBorder="1" applyAlignment="1">
      <alignment horizontal="left" vertical="center" wrapText="1"/>
    </xf>
    <xf numFmtId="0" fontId="19" fillId="0" borderId="107" xfId="0" applyFont="1" applyFill="1" applyBorder="1" applyAlignment="1">
      <alignment horizontal="left" vertical="center" wrapText="1"/>
    </xf>
    <xf numFmtId="0" fontId="19" fillId="0" borderId="92" xfId="0" applyFont="1" applyFill="1" applyBorder="1" applyAlignment="1">
      <alignment horizontal="left" vertical="center" wrapText="1"/>
    </xf>
    <xf numFmtId="0" fontId="19" fillId="0" borderId="85" xfId="0" applyFont="1" applyFill="1" applyBorder="1" applyAlignment="1">
      <alignment horizontal="left" vertical="center" wrapText="1"/>
    </xf>
    <xf numFmtId="0" fontId="79" fillId="66" borderId="108" xfId="99" applyFont="1" applyFill="1" applyBorder="1" applyAlignment="1">
      <alignment horizontal="center" vertical="center" textRotation="90" wrapText="1"/>
      <protection/>
    </xf>
    <xf numFmtId="0" fontId="77" fillId="66" borderId="109" xfId="99" applyFont="1" applyFill="1" applyBorder="1" applyAlignment="1">
      <alignment horizontal="center" vertical="center" textRotation="90" wrapText="1"/>
      <protection/>
    </xf>
    <xf numFmtId="0" fontId="77" fillId="66" borderId="110" xfId="99" applyFont="1" applyFill="1" applyBorder="1" applyAlignment="1">
      <alignment horizontal="center" vertical="center" textRotation="90" wrapText="1"/>
      <protection/>
    </xf>
    <xf numFmtId="0" fontId="23" fillId="65" borderId="59" xfId="0" applyFont="1" applyFill="1" applyBorder="1" applyAlignment="1">
      <alignment horizontal="right" wrapText="1"/>
    </xf>
    <xf numFmtId="1" fontId="23" fillId="65" borderId="59" xfId="0" applyNumberFormat="1" applyFont="1" applyFill="1" applyBorder="1" applyAlignment="1">
      <alignment horizontal="right" wrapText="1"/>
    </xf>
    <xf numFmtId="0" fontId="19" fillId="0" borderId="111" xfId="100" applyFont="1" applyFill="1" applyBorder="1" applyAlignment="1">
      <alignment horizontal="left" vertical="center" wrapText="1"/>
      <protection/>
    </xf>
    <xf numFmtId="0" fontId="19" fillId="0" borderId="112" xfId="100" applyFont="1" applyFill="1" applyBorder="1" applyAlignment="1">
      <alignment horizontal="left" vertical="center" wrapText="1"/>
      <protection/>
    </xf>
    <xf numFmtId="0" fontId="19" fillId="0" borderId="111" xfId="0" applyFont="1" applyFill="1" applyBorder="1" applyAlignment="1">
      <alignment horizontal="left" vertical="center" wrapText="1"/>
    </xf>
    <xf numFmtId="0" fontId="19" fillId="0" borderId="112" xfId="0" applyFont="1" applyFill="1" applyBorder="1" applyAlignment="1">
      <alignment horizontal="left" vertical="center" wrapText="1"/>
    </xf>
    <xf numFmtId="0" fontId="19" fillId="65" borderId="92" xfId="0" applyFont="1" applyFill="1" applyBorder="1" applyAlignment="1">
      <alignment horizontal="left" vertical="center" wrapText="1"/>
    </xf>
    <xf numFmtId="0" fontId="19" fillId="65" borderId="85" xfId="0" applyFont="1" applyFill="1" applyBorder="1" applyAlignment="1">
      <alignment horizontal="left" vertical="center" wrapText="1"/>
    </xf>
    <xf numFmtId="0" fontId="27" fillId="35" borderId="34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>
      <alignment horizontal="left" vertical="center" wrapText="1"/>
    </xf>
    <xf numFmtId="0" fontId="21" fillId="73" borderId="20" xfId="70" applyNumberFormat="1" applyFont="1" applyFill="1" applyBorder="1" applyAlignment="1" applyProtection="1">
      <alignment horizontal="center" vertical="center" wrapText="1"/>
      <protection locked="0"/>
    </xf>
    <xf numFmtId="0" fontId="21" fillId="73" borderId="34" xfId="7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>
      <alignment horizontal="right" wrapText="1"/>
    </xf>
    <xf numFmtId="0" fontId="19" fillId="0" borderId="30" xfId="0" applyFont="1" applyFill="1" applyBorder="1" applyAlignment="1" applyProtection="1">
      <alignment horizontal="center" vertical="top" textRotation="180" wrapText="1"/>
      <protection locked="0"/>
    </xf>
    <xf numFmtId="0" fontId="23" fillId="0" borderId="59" xfId="0" applyFont="1" applyFill="1" applyBorder="1" applyAlignment="1">
      <alignment horizontal="right" wrapText="1"/>
    </xf>
    <xf numFmtId="0" fontId="26" fillId="0" borderId="69" xfId="80" applyNumberFormat="1" applyFont="1" applyFill="1" applyBorder="1" applyAlignment="1" applyProtection="1">
      <alignment vertical="center" textRotation="180" wrapText="1"/>
      <protection locked="0"/>
    </xf>
    <xf numFmtId="0" fontId="19" fillId="0" borderId="114" xfId="0" applyFont="1" applyFill="1" applyBorder="1" applyAlignment="1">
      <alignment horizontal="left" vertical="center" wrapText="1"/>
    </xf>
    <xf numFmtId="0" fontId="26" fillId="0" borderId="33" xfId="80" applyNumberFormat="1" applyFont="1" applyFill="1" applyBorder="1" applyAlignment="1" applyProtection="1">
      <alignment horizontal="center" vertical="center" textRotation="180" wrapText="1"/>
      <protection locked="0"/>
    </xf>
    <xf numFmtId="0" fontId="27" fillId="35" borderId="115" xfId="0" applyFont="1" applyFill="1" applyBorder="1" applyAlignment="1" applyProtection="1">
      <alignment horizontal="center" vertical="center" wrapText="1"/>
      <protection locked="0"/>
    </xf>
    <xf numFmtId="0" fontId="27" fillId="35" borderId="116" xfId="0" applyFont="1" applyFill="1" applyBorder="1" applyAlignment="1" applyProtection="1">
      <alignment horizontal="center" vertical="center" wrapText="1"/>
      <protection locked="0"/>
    </xf>
    <xf numFmtId="0" fontId="19" fillId="71" borderId="92" xfId="0" applyFont="1" applyFill="1" applyBorder="1" applyAlignment="1">
      <alignment horizontal="left" vertical="center" wrapText="1"/>
    </xf>
    <xf numFmtId="0" fontId="19" fillId="71" borderId="85" xfId="0" applyFont="1" applyFill="1" applyBorder="1" applyAlignment="1">
      <alignment horizontal="left" vertical="center" wrapText="1"/>
    </xf>
    <xf numFmtId="0" fontId="26" fillId="0" borderId="39" xfId="80" applyNumberFormat="1" applyFont="1" applyFill="1" applyBorder="1" applyAlignment="1" applyProtection="1">
      <alignment vertical="center" textRotation="180" wrapText="1"/>
      <protection locked="0"/>
    </xf>
    <xf numFmtId="0" fontId="19" fillId="0" borderId="117" xfId="0" applyFont="1" applyFill="1" applyBorder="1" applyAlignment="1">
      <alignment horizontal="left" vertical="center" wrapText="1"/>
    </xf>
    <xf numFmtId="0" fontId="23" fillId="71" borderId="75" xfId="0" applyFont="1" applyFill="1" applyBorder="1" applyAlignment="1">
      <alignment horizontal="center" vertical="center" wrapText="1"/>
    </xf>
    <xf numFmtId="0" fontId="23" fillId="71" borderId="101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vertical="center" wrapText="1"/>
    </xf>
    <xf numFmtId="0" fontId="48" fillId="0" borderId="59" xfId="0" applyFont="1" applyFill="1" applyBorder="1" applyAlignment="1">
      <alignment horizontal="left" vertical="center" wrapText="1"/>
    </xf>
    <xf numFmtId="0" fontId="22" fillId="70" borderId="59" xfId="0" applyFont="1" applyFill="1" applyBorder="1" applyAlignment="1" applyProtection="1">
      <alignment horizontal="center" vertical="center" wrapText="1"/>
      <protection locked="0"/>
    </xf>
    <xf numFmtId="0" fontId="23" fillId="71" borderId="75" xfId="0" applyFont="1" applyFill="1" applyBorder="1" applyAlignment="1">
      <alignment horizontal="left" vertical="center" wrapText="1"/>
    </xf>
    <xf numFmtId="0" fontId="23" fillId="71" borderId="101" xfId="0" applyFont="1" applyFill="1" applyBorder="1" applyAlignment="1">
      <alignment horizontal="left" vertical="center" wrapText="1"/>
    </xf>
    <xf numFmtId="0" fontId="26" fillId="0" borderId="31" xfId="80" applyNumberFormat="1" applyFont="1" applyFill="1" applyBorder="1" applyAlignment="1" applyProtection="1">
      <alignment vertical="center" textRotation="180" wrapText="1"/>
      <protection locked="0"/>
    </xf>
    <xf numFmtId="0" fontId="28" fillId="0" borderId="20" xfId="98" applyFont="1" applyFill="1" applyBorder="1" applyAlignment="1" applyProtection="1">
      <alignment horizontal="center" vertical="center"/>
      <protection/>
    </xf>
    <xf numFmtId="0" fontId="28" fillId="0" borderId="90" xfId="98" applyFont="1" applyFill="1" applyBorder="1" applyAlignment="1" applyProtection="1">
      <alignment horizontal="center" vertical="center"/>
      <protection locked="0"/>
    </xf>
    <xf numFmtId="0" fontId="19" fillId="0" borderId="118" xfId="98" applyFont="1" applyFill="1" applyBorder="1" applyAlignment="1" applyProtection="1">
      <alignment horizontal="center" vertical="center"/>
      <protection/>
    </xf>
    <xf numFmtId="0" fontId="19" fillId="0" borderId="119" xfId="98" applyFont="1" applyFill="1" applyBorder="1" applyAlignment="1" applyProtection="1">
      <alignment horizontal="center" vertical="center"/>
      <protection/>
    </xf>
    <xf numFmtId="0" fontId="19" fillId="0" borderId="25" xfId="98" applyFont="1" applyFill="1" applyBorder="1" applyAlignment="1" applyProtection="1">
      <alignment horizontal="left" vertical="center" wrapText="1"/>
      <protection/>
    </xf>
    <xf numFmtId="0" fontId="19" fillId="0" borderId="23" xfId="98" applyFont="1" applyFill="1" applyBorder="1" applyAlignment="1" applyProtection="1">
      <alignment horizontal="left" vertical="center" wrapText="1"/>
      <protection/>
    </xf>
    <xf numFmtId="0" fontId="19" fillId="0" borderId="120" xfId="98" applyFont="1" applyFill="1" applyBorder="1" applyAlignment="1" applyProtection="1">
      <alignment horizontal="center" vertical="center"/>
      <protection/>
    </xf>
    <xf numFmtId="0" fontId="19" fillId="0" borderId="30" xfId="98" applyFont="1" applyFill="1" applyBorder="1" applyAlignment="1" applyProtection="1">
      <alignment horizontal="left" vertical="center" wrapText="1"/>
      <protection/>
    </xf>
    <xf numFmtId="0" fontId="19" fillId="0" borderId="67" xfId="98" applyFont="1" applyFill="1" applyBorder="1" applyAlignment="1" applyProtection="1">
      <alignment horizontal="left" vertical="center" wrapText="1"/>
      <protection/>
    </xf>
    <xf numFmtId="0" fontId="19" fillId="0" borderId="121" xfId="98" applyFont="1" applyFill="1" applyBorder="1" applyAlignment="1" applyProtection="1">
      <alignment horizontal="left" vertical="center" wrapText="1"/>
      <protection/>
    </xf>
    <xf numFmtId="0" fontId="19" fillId="0" borderId="122" xfId="98" applyFont="1" applyFill="1" applyBorder="1" applyAlignment="1" applyProtection="1">
      <alignment horizontal="left" vertical="center" wrapText="1"/>
      <protection/>
    </xf>
    <xf numFmtId="0" fontId="19" fillId="0" borderId="92" xfId="98" applyFont="1" applyFill="1" applyBorder="1" applyAlignment="1" applyProtection="1">
      <alignment horizontal="center" vertical="center" wrapText="1"/>
      <protection/>
    </xf>
    <xf numFmtId="0" fontId="19" fillId="0" borderId="85" xfId="98" applyFont="1" applyFill="1" applyBorder="1" applyAlignment="1" applyProtection="1">
      <alignment horizontal="center" vertical="center" wrapText="1"/>
      <protection/>
    </xf>
    <xf numFmtId="0" fontId="19" fillId="0" borderId="123" xfId="98" applyFont="1" applyFill="1" applyBorder="1" applyAlignment="1" applyProtection="1">
      <alignment horizontal="center" vertical="center" wrapText="1"/>
      <protection/>
    </xf>
    <xf numFmtId="0" fontId="19" fillId="0" borderId="107" xfId="98" applyFont="1" applyFill="1" applyBorder="1" applyAlignment="1" applyProtection="1">
      <alignment horizontal="center" vertical="center" wrapText="1"/>
      <protection/>
    </xf>
    <xf numFmtId="0" fontId="34" fillId="0" borderId="38" xfId="98" applyFont="1" applyFill="1" applyBorder="1" applyAlignment="1">
      <alignment horizontal="center" vertical="center"/>
      <protection/>
    </xf>
    <xf numFmtId="0" fontId="31" fillId="0" borderId="25" xfId="98" applyFont="1" applyFill="1" applyBorder="1" applyAlignment="1" applyProtection="1">
      <alignment horizontal="left" vertical="center" wrapText="1"/>
      <protection/>
    </xf>
    <xf numFmtId="0" fontId="19" fillId="0" borderId="52" xfId="98" applyFont="1" applyFill="1" applyBorder="1" applyAlignment="1" applyProtection="1">
      <alignment horizontal="center" vertical="center" wrapText="1"/>
      <protection/>
    </xf>
    <xf numFmtId="0" fontId="19" fillId="0" borderId="124" xfId="98" applyFont="1" applyFill="1" applyBorder="1" applyAlignment="1" applyProtection="1">
      <alignment horizontal="center" vertical="center" wrapText="1"/>
      <protection/>
    </xf>
    <xf numFmtId="0" fontId="23" fillId="0" borderId="72" xfId="98" applyFont="1" applyBorder="1" applyAlignment="1">
      <alignment horizontal="left"/>
      <protection/>
    </xf>
    <xf numFmtId="0" fontId="23" fillId="0" borderId="94" xfId="98" applyFont="1" applyBorder="1" applyAlignment="1">
      <alignment horizontal="left"/>
      <protection/>
    </xf>
    <xf numFmtId="0" fontId="19" fillId="69" borderId="61" xfId="98" applyFont="1" applyFill="1" applyBorder="1" applyAlignment="1" applyProtection="1">
      <alignment horizontal="center" vertical="center"/>
      <protection locked="0"/>
    </xf>
    <xf numFmtId="0" fontId="19" fillId="69" borderId="62" xfId="98" applyFont="1" applyFill="1" applyBorder="1" applyAlignment="1" applyProtection="1">
      <alignment horizontal="center" vertical="center"/>
      <protection locked="0"/>
    </xf>
    <xf numFmtId="0" fontId="19" fillId="69" borderId="63" xfId="98" applyFont="1" applyFill="1" applyBorder="1" applyAlignment="1" applyProtection="1">
      <alignment horizontal="center" vertical="center"/>
      <protection locked="0"/>
    </xf>
    <xf numFmtId="0" fontId="19" fillId="69" borderId="0" xfId="98" applyFont="1" applyFill="1" applyBorder="1" applyAlignment="1" applyProtection="1">
      <alignment horizontal="center" vertical="center"/>
      <protection locked="0"/>
    </xf>
    <xf numFmtId="0" fontId="19" fillId="69" borderId="64" xfId="98" applyFont="1" applyFill="1" applyBorder="1" applyAlignment="1" applyProtection="1">
      <alignment horizontal="center" vertical="center"/>
      <protection locked="0"/>
    </xf>
    <xf numFmtId="0" fontId="19" fillId="69" borderId="71" xfId="98" applyFont="1" applyFill="1" applyBorder="1" applyAlignment="1" applyProtection="1">
      <alignment horizontal="center" vertical="center"/>
      <protection locked="0"/>
    </xf>
    <xf numFmtId="0" fontId="19" fillId="69" borderId="98" xfId="98" applyFont="1" applyFill="1" applyBorder="1" applyAlignment="1" applyProtection="1">
      <alignment horizontal="center" vertical="center"/>
      <protection locked="0"/>
    </xf>
    <xf numFmtId="0" fontId="19" fillId="69" borderId="72" xfId="98" applyFont="1" applyFill="1" applyBorder="1" applyAlignment="1" applyProtection="1">
      <alignment horizontal="center" vertical="center"/>
      <protection locked="0"/>
    </xf>
    <xf numFmtId="0" fontId="23" fillId="0" borderId="85" xfId="98" applyFont="1" applyBorder="1" applyAlignment="1">
      <alignment horizontal="left"/>
      <protection/>
    </xf>
    <xf numFmtId="0" fontId="23" fillId="0" borderId="95" xfId="98" applyFont="1" applyBorder="1" applyAlignment="1">
      <alignment horizontal="left"/>
      <protection/>
    </xf>
    <xf numFmtId="0" fontId="23" fillId="0" borderId="112" xfId="98" applyFont="1" applyBorder="1" applyAlignment="1">
      <alignment horizontal="left"/>
      <protection/>
    </xf>
    <xf numFmtId="0" fontId="23" fillId="0" borderId="96" xfId="98" applyFont="1" applyBorder="1" applyAlignment="1">
      <alignment horizontal="left"/>
      <protection/>
    </xf>
    <xf numFmtId="0" fontId="23" fillId="65" borderId="98" xfId="0" applyFont="1" applyFill="1" applyBorder="1" applyAlignment="1" applyProtection="1">
      <alignment horizontal="left" vertical="center" wrapText="1"/>
      <protection locked="0"/>
    </xf>
    <xf numFmtId="0" fontId="23" fillId="65" borderId="125" xfId="0" applyFont="1" applyFill="1" applyBorder="1" applyAlignment="1" applyProtection="1">
      <alignment horizontal="left" vertical="center" wrapText="1"/>
      <protection locked="0"/>
    </xf>
    <xf numFmtId="0" fontId="23" fillId="65" borderId="56" xfId="0" applyFont="1" applyFill="1" applyBorder="1" applyAlignment="1" applyProtection="1">
      <alignment horizontal="left" vertical="center" wrapText="1"/>
      <protection locked="0"/>
    </xf>
    <xf numFmtId="0" fontId="23" fillId="65" borderId="126" xfId="0" applyFont="1" applyFill="1" applyBorder="1" applyAlignment="1" applyProtection="1">
      <alignment horizontal="left" vertical="center" wrapText="1"/>
      <protection locked="0"/>
    </xf>
    <xf numFmtId="0" fontId="34" fillId="0" borderId="20" xfId="98" applyFont="1" applyFill="1" applyBorder="1" applyAlignment="1">
      <alignment horizontal="center" vertical="center"/>
      <protection/>
    </xf>
    <xf numFmtId="0" fontId="33" fillId="0" borderId="19" xfId="98" applyFont="1" applyFill="1" applyBorder="1" applyAlignment="1" applyProtection="1">
      <alignment horizontal="right" vertical="center"/>
      <protection/>
    </xf>
    <xf numFmtId="0" fontId="23" fillId="65" borderId="61" xfId="0" applyFont="1" applyFill="1" applyBorder="1" applyAlignment="1" applyProtection="1">
      <alignment horizontal="left" vertical="center" wrapText="1"/>
      <protection locked="0"/>
    </xf>
    <xf numFmtId="0" fontId="23" fillId="65" borderId="127" xfId="0" applyFont="1" applyFill="1" applyBorder="1" applyAlignment="1" applyProtection="1">
      <alignment horizontal="left" vertical="center" wrapText="1"/>
      <protection locked="0"/>
    </xf>
    <xf numFmtId="0" fontId="33" fillId="0" borderId="0" xfId="98" applyFont="1" applyFill="1" applyBorder="1" applyAlignment="1">
      <alignment horizontal="right"/>
      <protection/>
    </xf>
    <xf numFmtId="0" fontId="34" fillId="0" borderId="0" xfId="98" applyFont="1" applyFill="1" applyBorder="1" applyAlignment="1" applyProtection="1">
      <alignment horizontal="right"/>
      <protection locked="0"/>
    </xf>
    <xf numFmtId="0" fontId="34" fillId="0" borderId="0" xfId="98" applyFont="1" applyFill="1" applyBorder="1">
      <alignment/>
      <protection/>
    </xf>
    <xf numFmtId="165" fontId="36" fillId="0" borderId="20" xfId="66" applyNumberFormat="1" applyFont="1" applyFill="1" applyBorder="1" applyAlignment="1" applyProtection="1">
      <alignment horizontal="center" vertical="center"/>
      <protection/>
    </xf>
    <xf numFmtId="0" fontId="37" fillId="0" borderId="0" xfId="98" applyFont="1" applyFill="1" applyBorder="1" applyAlignment="1">
      <alignment horizontal="right"/>
      <protection/>
    </xf>
    <xf numFmtId="0" fontId="0" fillId="0" borderId="59" xfId="98" applyFont="1" applyBorder="1" applyAlignment="1">
      <alignment horizontal="left"/>
      <protection/>
    </xf>
    <xf numFmtId="0" fontId="0" fillId="0" borderId="59" xfId="98" applyBorder="1" applyAlignment="1">
      <alignment horizontal="left"/>
      <protection/>
    </xf>
    <xf numFmtId="0" fontId="39" fillId="0" borderId="0" xfId="98" applyFont="1" applyFill="1" applyBorder="1" applyAlignment="1">
      <alignment horizontal="right"/>
      <protection/>
    </xf>
    <xf numFmtId="0" fontId="45" fillId="0" borderId="128" xfId="0" applyFont="1" applyFill="1" applyBorder="1" applyAlignment="1">
      <alignment horizontal="center" vertical="center" wrapText="1"/>
    </xf>
    <xf numFmtId="0" fontId="45" fillId="0" borderId="129" xfId="0" applyFont="1" applyFill="1" applyBorder="1" applyAlignment="1">
      <alignment horizontal="center" vertical="center" wrapText="1"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 Built-in Normal 2" xfId="68"/>
    <cellStyle name="Excel Built-in Normal 3" xfId="69"/>
    <cellStyle name="Excel_BuiltIn_Rossz" xfId="70"/>
    <cellStyle name="Explanatory Text 2" xfId="71"/>
    <cellStyle name="Comma" xfId="72"/>
    <cellStyle name="Comma [0]" xfId="73"/>
    <cellStyle name="Figyelmeztetés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Hivatkozott cella" xfId="81"/>
    <cellStyle name="Input 2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Followed Hyperlink" xfId="92"/>
    <cellStyle name="Linked Cell 2" xfId="93"/>
    <cellStyle name="Magyarázó szöveg" xfId="94"/>
    <cellStyle name="Neutral 2" xfId="95"/>
    <cellStyle name="Normal 2" xfId="96"/>
    <cellStyle name="Normál 2" xfId="97"/>
    <cellStyle name="Normal 3" xfId="98"/>
    <cellStyle name="Normál 6" xfId="99"/>
    <cellStyle name="Normál_Étlap 2012 30" xfId="100"/>
    <cellStyle name="Normál_Norbi heti menű" xfId="101"/>
    <cellStyle name="Note 2" xfId="102"/>
    <cellStyle name="Output 2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 2" xfId="111"/>
    <cellStyle name="Total 2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276225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77925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66</xdr:row>
      <xdr:rowOff>1104900</xdr:rowOff>
    </xdr:from>
    <xdr:to>
      <xdr:col>2</xdr:col>
      <xdr:colOff>247650</xdr:colOff>
      <xdr:row>67</xdr:row>
      <xdr:rowOff>257175</xdr:rowOff>
    </xdr:to>
    <xdr:pic>
      <xdr:nvPicPr>
        <xdr:cNvPr id="2" name="Picture 1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7513200"/>
          <a:ext cx="12192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333375</xdr:colOff>
      <xdr:row>1</xdr:row>
      <xdr:rowOff>9525</xdr:rowOff>
    </xdr:to>
    <xdr:pic>
      <xdr:nvPicPr>
        <xdr:cNvPr id="3" name="Kép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41120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lap_2018_05_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tlap"/>
      <sheetName val="Megrendelőlap"/>
      <sheetName val="Árak"/>
    </sheetNames>
    <sheetDataSet>
      <sheetData sheetId="2">
        <row r="2">
          <cell r="C2">
            <v>120</v>
          </cell>
          <cell r="D2">
            <v>120</v>
          </cell>
          <cell r="E2">
            <v>120</v>
          </cell>
          <cell r="F2">
            <v>120</v>
          </cell>
          <cell r="G2">
            <v>120</v>
          </cell>
        </row>
        <row r="3">
          <cell r="C3">
            <v>145</v>
          </cell>
          <cell r="D3">
            <v>155</v>
          </cell>
          <cell r="E3">
            <v>150</v>
          </cell>
          <cell r="F3">
            <v>180</v>
          </cell>
          <cell r="G3">
            <v>140</v>
          </cell>
        </row>
        <row r="4">
          <cell r="C4">
            <v>530</v>
          </cell>
          <cell r="D4">
            <v>445</v>
          </cell>
          <cell r="E4">
            <v>395</v>
          </cell>
          <cell r="F4">
            <v>410</v>
          </cell>
          <cell r="G4">
            <v>395</v>
          </cell>
        </row>
        <row r="5">
          <cell r="C5">
            <v>510</v>
          </cell>
          <cell r="D5">
            <v>490</v>
          </cell>
          <cell r="E5">
            <v>475</v>
          </cell>
          <cell r="F5">
            <v>460</v>
          </cell>
          <cell r="G5">
            <v>495</v>
          </cell>
        </row>
        <row r="6">
          <cell r="C6">
            <v>425</v>
          </cell>
          <cell r="D6">
            <v>430</v>
          </cell>
          <cell r="E6">
            <v>495</v>
          </cell>
          <cell r="F6">
            <v>490</v>
          </cell>
          <cell r="G6">
            <v>460</v>
          </cell>
        </row>
        <row r="7">
          <cell r="C7">
            <v>590</v>
          </cell>
          <cell r="D7">
            <v>595</v>
          </cell>
          <cell r="E7">
            <v>565</v>
          </cell>
          <cell r="F7">
            <v>610</v>
          </cell>
          <cell r="G7">
            <v>585</v>
          </cell>
        </row>
        <row r="8">
          <cell r="C8">
            <v>955</v>
          </cell>
          <cell r="D8">
            <v>830</v>
          </cell>
          <cell r="E8">
            <v>955</v>
          </cell>
          <cell r="F8">
            <v>875</v>
          </cell>
          <cell r="G8">
            <v>925</v>
          </cell>
        </row>
        <row r="9">
          <cell r="C9">
            <v>465</v>
          </cell>
          <cell r="D9">
            <v>480</v>
          </cell>
          <cell r="E9">
            <v>495</v>
          </cell>
          <cell r="F9">
            <v>440</v>
          </cell>
          <cell r="G9">
            <v>445</v>
          </cell>
        </row>
        <row r="10">
          <cell r="C10">
            <v>815</v>
          </cell>
          <cell r="D10">
            <v>810</v>
          </cell>
          <cell r="E10">
            <v>795</v>
          </cell>
          <cell r="F10">
            <v>845</v>
          </cell>
          <cell r="G10">
            <v>815</v>
          </cell>
        </row>
        <row r="11">
          <cell r="C11">
            <v>830</v>
          </cell>
          <cell r="D11">
            <v>795</v>
          </cell>
          <cell r="E11">
            <v>845</v>
          </cell>
          <cell r="G11">
            <v>810</v>
          </cell>
        </row>
        <row r="12">
          <cell r="C12">
            <v>815</v>
          </cell>
          <cell r="D12">
            <v>765</v>
          </cell>
          <cell r="E12">
            <v>820</v>
          </cell>
          <cell r="F12">
            <v>830</v>
          </cell>
          <cell r="G12">
            <v>820</v>
          </cell>
        </row>
        <row r="13">
          <cell r="C13">
            <v>835</v>
          </cell>
          <cell r="D13">
            <v>775</v>
          </cell>
          <cell r="E13">
            <v>815</v>
          </cell>
          <cell r="F13">
            <v>820</v>
          </cell>
          <cell r="G13">
            <v>795</v>
          </cell>
        </row>
        <row r="14">
          <cell r="C14">
            <v>745</v>
          </cell>
          <cell r="D14">
            <v>755</v>
          </cell>
          <cell r="E14">
            <v>855</v>
          </cell>
          <cell r="F14">
            <v>845</v>
          </cell>
          <cell r="G14">
            <v>820</v>
          </cell>
        </row>
        <row r="15">
          <cell r="C15">
            <v>895</v>
          </cell>
          <cell r="D15">
            <v>860</v>
          </cell>
          <cell r="E15">
            <v>870</v>
          </cell>
          <cell r="F15">
            <v>855</v>
          </cell>
          <cell r="G15">
            <v>870</v>
          </cell>
        </row>
        <row r="16">
          <cell r="C16">
            <v>965</v>
          </cell>
          <cell r="D16">
            <v>995</v>
          </cell>
          <cell r="E16">
            <v>865</v>
          </cell>
          <cell r="F16">
            <v>885</v>
          </cell>
          <cell r="G16">
            <v>985</v>
          </cell>
        </row>
        <row r="17">
          <cell r="C17">
            <v>1045</v>
          </cell>
          <cell r="D17">
            <v>910</v>
          </cell>
          <cell r="E17">
            <v>985</v>
          </cell>
          <cell r="F17">
            <v>925</v>
          </cell>
          <cell r="G17">
            <v>970</v>
          </cell>
        </row>
        <row r="18">
          <cell r="C18">
            <v>905</v>
          </cell>
          <cell r="D18">
            <v>965</v>
          </cell>
          <cell r="E18">
            <v>955</v>
          </cell>
          <cell r="F18">
            <v>970</v>
          </cell>
          <cell r="G18">
            <v>920</v>
          </cell>
        </row>
        <row r="19">
          <cell r="C19">
            <v>930</v>
          </cell>
          <cell r="D19">
            <v>950</v>
          </cell>
          <cell r="E19">
            <v>945</v>
          </cell>
          <cell r="F19">
            <v>975</v>
          </cell>
          <cell r="G19">
            <v>970</v>
          </cell>
        </row>
        <row r="20">
          <cell r="C20">
            <v>1015</v>
          </cell>
          <cell r="D20">
            <v>960</v>
          </cell>
          <cell r="E20">
            <v>925</v>
          </cell>
          <cell r="F20">
            <v>985</v>
          </cell>
          <cell r="G20">
            <v>965</v>
          </cell>
        </row>
        <row r="21">
          <cell r="C21">
            <v>1005</v>
          </cell>
          <cell r="D21">
            <v>955</v>
          </cell>
          <cell r="E21">
            <v>975</v>
          </cell>
          <cell r="F21">
            <v>885</v>
          </cell>
          <cell r="G21">
            <v>980</v>
          </cell>
        </row>
        <row r="22">
          <cell r="C22">
            <v>1010</v>
          </cell>
          <cell r="D22">
            <v>965</v>
          </cell>
          <cell r="E22">
            <v>985</v>
          </cell>
          <cell r="F22">
            <v>905</v>
          </cell>
          <cell r="G22">
            <v>995</v>
          </cell>
        </row>
        <row r="23">
          <cell r="C23">
            <v>995</v>
          </cell>
          <cell r="D23">
            <v>1020</v>
          </cell>
          <cell r="E23">
            <v>955</v>
          </cell>
          <cell r="F23">
            <v>985</v>
          </cell>
          <cell r="G23">
            <v>1005</v>
          </cell>
        </row>
        <row r="24">
          <cell r="C24">
            <v>990</v>
          </cell>
          <cell r="D24">
            <v>1015</v>
          </cell>
          <cell r="E24">
            <v>965</v>
          </cell>
          <cell r="F24">
            <v>995</v>
          </cell>
          <cell r="G24">
            <v>1010</v>
          </cell>
        </row>
        <row r="25">
          <cell r="C25">
            <v>965</v>
          </cell>
          <cell r="D25">
            <v>1005</v>
          </cell>
          <cell r="E25">
            <v>1020</v>
          </cell>
          <cell r="F25">
            <v>1005</v>
          </cell>
          <cell r="G25">
            <v>1055</v>
          </cell>
        </row>
        <row r="26">
          <cell r="C26">
            <v>1195</v>
          </cell>
          <cell r="D26">
            <v>1055</v>
          </cell>
          <cell r="E26">
            <v>985</v>
          </cell>
          <cell r="F26">
            <v>955</v>
          </cell>
          <cell r="G26">
            <v>1025</v>
          </cell>
        </row>
        <row r="27">
          <cell r="C27">
            <v>1215</v>
          </cell>
          <cell r="D27">
            <v>1025</v>
          </cell>
          <cell r="E27">
            <v>1030</v>
          </cell>
          <cell r="F27">
            <v>965</v>
          </cell>
          <cell r="G27">
            <v>1125</v>
          </cell>
        </row>
        <row r="28">
          <cell r="C28">
            <v>1135</v>
          </cell>
          <cell r="D28">
            <v>1045</v>
          </cell>
          <cell r="E28">
            <v>1095</v>
          </cell>
          <cell r="F28">
            <v>1055</v>
          </cell>
          <cell r="G28">
            <v>1245</v>
          </cell>
        </row>
        <row r="29">
          <cell r="B29">
            <v>3750</v>
          </cell>
          <cell r="C29">
            <v>855</v>
          </cell>
          <cell r="D29">
            <v>810</v>
          </cell>
          <cell r="E29">
            <v>850</v>
          </cell>
          <cell r="F29">
            <v>865</v>
          </cell>
          <cell r="G29">
            <v>770</v>
          </cell>
        </row>
        <row r="30">
          <cell r="B30">
            <v>4650</v>
          </cell>
          <cell r="C30">
            <v>1075</v>
          </cell>
          <cell r="D30">
            <v>1175</v>
          </cell>
          <cell r="E30">
            <v>940</v>
          </cell>
          <cell r="F30">
            <v>1085</v>
          </cell>
          <cell r="G30">
            <v>925</v>
          </cell>
        </row>
        <row r="31">
          <cell r="B31">
            <v>5250</v>
          </cell>
          <cell r="C31">
            <v>1125</v>
          </cell>
          <cell r="D31">
            <v>1045</v>
          </cell>
          <cell r="E31">
            <v>1100</v>
          </cell>
          <cell r="F31">
            <v>1195</v>
          </cell>
          <cell r="G31">
            <v>1235</v>
          </cell>
        </row>
        <row r="32">
          <cell r="B32">
            <v>6250</v>
          </cell>
          <cell r="C32">
            <v>1395</v>
          </cell>
          <cell r="D32">
            <v>1455</v>
          </cell>
          <cell r="E32">
            <v>1485</v>
          </cell>
          <cell r="F32">
            <v>1340</v>
          </cell>
          <cell r="G32">
            <v>1425</v>
          </cell>
        </row>
        <row r="33">
          <cell r="C33">
            <v>410</v>
          </cell>
          <cell r="D33">
            <v>425</v>
          </cell>
          <cell r="E33">
            <v>445</v>
          </cell>
          <cell r="F33">
            <v>385</v>
          </cell>
          <cell r="G33">
            <v>425</v>
          </cell>
        </row>
        <row r="34">
          <cell r="C34">
            <v>270</v>
          </cell>
          <cell r="D34">
            <v>285</v>
          </cell>
          <cell r="E34">
            <v>275</v>
          </cell>
          <cell r="F34">
            <v>285</v>
          </cell>
          <cell r="G34">
            <v>295</v>
          </cell>
        </row>
        <row r="35">
          <cell r="C35">
            <v>275</v>
          </cell>
          <cell r="D35">
            <v>280</v>
          </cell>
          <cell r="E35">
            <v>290</v>
          </cell>
          <cell r="F35">
            <v>275</v>
          </cell>
          <cell r="G35">
            <v>320</v>
          </cell>
        </row>
        <row r="36">
          <cell r="C36">
            <v>165</v>
          </cell>
          <cell r="D36">
            <v>155</v>
          </cell>
          <cell r="E36">
            <v>150</v>
          </cell>
          <cell r="F36">
            <v>145</v>
          </cell>
          <cell r="G36">
            <v>160</v>
          </cell>
        </row>
        <row r="37">
          <cell r="C37">
            <v>130</v>
          </cell>
          <cell r="D37">
            <v>130</v>
          </cell>
          <cell r="E37">
            <v>130</v>
          </cell>
          <cell r="F37">
            <v>130</v>
          </cell>
          <cell r="G37">
            <v>130</v>
          </cell>
        </row>
        <row r="38">
          <cell r="C38">
            <v>70</v>
          </cell>
          <cell r="D38">
            <v>70</v>
          </cell>
          <cell r="E38">
            <v>70</v>
          </cell>
          <cell r="F38">
            <v>70</v>
          </cell>
          <cell r="G38">
            <v>70</v>
          </cell>
        </row>
        <row r="41">
          <cell r="C41">
            <v>610</v>
          </cell>
          <cell r="D41">
            <v>660</v>
          </cell>
          <cell r="E41">
            <v>525</v>
          </cell>
          <cell r="F41">
            <v>665</v>
          </cell>
          <cell r="G41">
            <v>595</v>
          </cell>
        </row>
        <row r="42">
          <cell r="C42">
            <v>980</v>
          </cell>
          <cell r="D42">
            <v>1075</v>
          </cell>
          <cell r="E42">
            <v>1125</v>
          </cell>
          <cell r="F42">
            <v>1045</v>
          </cell>
          <cell r="G42">
            <v>1095</v>
          </cell>
        </row>
        <row r="43">
          <cell r="C43">
            <v>1095</v>
          </cell>
          <cell r="D43">
            <v>1265</v>
          </cell>
          <cell r="E43">
            <v>1115</v>
          </cell>
          <cell r="F43">
            <v>1025</v>
          </cell>
          <cell r="G43">
            <v>975</v>
          </cell>
        </row>
        <row r="44">
          <cell r="C44">
            <v>1245</v>
          </cell>
          <cell r="D44">
            <v>1180</v>
          </cell>
          <cell r="E44">
            <v>1055</v>
          </cell>
          <cell r="F44">
            <v>1085</v>
          </cell>
          <cell r="G44">
            <v>1095</v>
          </cell>
        </row>
        <row r="47">
          <cell r="B47">
            <v>6950</v>
          </cell>
          <cell r="C47">
            <v>1490</v>
          </cell>
          <cell r="D47">
            <v>1540</v>
          </cell>
          <cell r="E47">
            <v>1645</v>
          </cell>
          <cell r="F47">
            <v>1655</v>
          </cell>
          <cell r="G47">
            <v>1470</v>
          </cell>
        </row>
        <row r="48">
          <cell r="C48">
            <v>615</v>
          </cell>
          <cell r="D48">
            <v>565</v>
          </cell>
          <cell r="E48">
            <v>545</v>
          </cell>
          <cell r="F48">
            <v>550</v>
          </cell>
          <cell r="G48">
            <v>585</v>
          </cell>
        </row>
        <row r="49">
          <cell r="C49">
            <v>945</v>
          </cell>
          <cell r="D49">
            <v>1005</v>
          </cell>
          <cell r="E49">
            <v>995</v>
          </cell>
          <cell r="F49">
            <v>985</v>
          </cell>
          <cell r="G49">
            <v>995</v>
          </cell>
        </row>
        <row r="50">
          <cell r="C50">
            <v>685</v>
          </cell>
          <cell r="D50">
            <v>660</v>
          </cell>
          <cell r="E50">
            <v>695</v>
          </cell>
          <cell r="F50">
            <v>705</v>
          </cell>
          <cell r="G50">
            <v>695</v>
          </cell>
        </row>
        <row r="51">
          <cell r="C51">
            <v>935</v>
          </cell>
          <cell r="D51">
            <v>1005</v>
          </cell>
          <cell r="E51">
            <v>920</v>
          </cell>
          <cell r="F51">
            <v>985</v>
          </cell>
          <cell r="G51">
            <v>935</v>
          </cell>
        </row>
        <row r="52">
          <cell r="C52">
            <v>970</v>
          </cell>
          <cell r="D52">
            <v>1015</v>
          </cell>
          <cell r="E52">
            <v>980</v>
          </cell>
          <cell r="F52">
            <v>1015</v>
          </cell>
          <cell r="G52">
            <v>1035</v>
          </cell>
        </row>
        <row r="53">
          <cell r="B53">
            <v>5750</v>
          </cell>
          <cell r="C53">
            <v>1295</v>
          </cell>
          <cell r="D53">
            <v>1310</v>
          </cell>
          <cell r="E53">
            <v>1245</v>
          </cell>
          <cell r="F53">
            <v>1120</v>
          </cell>
          <cell r="G53">
            <v>1330</v>
          </cell>
        </row>
        <row r="54">
          <cell r="C54">
            <v>960</v>
          </cell>
          <cell r="D54">
            <v>955</v>
          </cell>
          <cell r="E54">
            <v>965</v>
          </cell>
          <cell r="F54">
            <v>955</v>
          </cell>
          <cell r="G54">
            <v>905</v>
          </cell>
        </row>
        <row r="55">
          <cell r="C55">
            <v>795</v>
          </cell>
          <cell r="D55">
            <v>875</v>
          </cell>
          <cell r="E55">
            <v>840</v>
          </cell>
          <cell r="F55">
            <v>845</v>
          </cell>
          <cell r="G55">
            <v>965</v>
          </cell>
        </row>
        <row r="56">
          <cell r="C56">
            <v>920</v>
          </cell>
          <cell r="D56">
            <v>965</v>
          </cell>
          <cell r="E56">
            <v>985</v>
          </cell>
          <cell r="F56">
            <v>1005</v>
          </cell>
          <cell r="G56">
            <v>1070</v>
          </cell>
        </row>
        <row r="57">
          <cell r="C57">
            <v>1165</v>
          </cell>
          <cell r="D57">
            <v>980</v>
          </cell>
          <cell r="E57">
            <v>975</v>
          </cell>
          <cell r="F57">
            <v>970</v>
          </cell>
          <cell r="G57">
            <v>975</v>
          </cell>
        </row>
        <row r="58">
          <cell r="C58">
            <v>365</v>
          </cell>
          <cell r="D58">
            <v>380</v>
          </cell>
          <cell r="E58">
            <v>405</v>
          </cell>
          <cell r="F58">
            <v>355</v>
          </cell>
          <cell r="G58">
            <v>370</v>
          </cell>
        </row>
        <row r="60">
          <cell r="B60">
            <v>11130</v>
          </cell>
          <cell r="H60">
            <v>1590</v>
          </cell>
          <cell r="I60">
            <v>1590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zoomScale="90" zoomScaleNormal="90" zoomScaleSheetLayoutView="55" zoomScalePageLayoutView="0" workbookViewId="0" topLeftCell="A79">
      <selection activeCell="N89" sqref="N89"/>
    </sheetView>
  </sheetViews>
  <sheetFormatPr defaultColWidth="9.140625" defaultRowHeight="12.75"/>
  <cols>
    <col min="1" max="1" width="8.140625" style="1" customWidth="1"/>
    <col min="2" max="2" width="22.28125" style="2" customWidth="1"/>
    <col min="3" max="3" width="26.57421875" style="2" customWidth="1"/>
    <col min="4" max="4" width="7.8515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30.140625" style="5" customWidth="1"/>
    <col min="14" max="14" width="6.7109375" style="2" customWidth="1"/>
    <col min="15" max="15" width="23.28125" style="2" customWidth="1"/>
    <col min="16" max="16" width="15.57421875" style="2" customWidth="1"/>
    <col min="17" max="17" width="36.421875" style="2" customWidth="1"/>
    <col min="18" max="18" width="13.28125" style="2" customWidth="1"/>
    <col min="19" max="19" width="17.7109375" style="2" customWidth="1"/>
    <col min="20" max="16384" width="9.140625" style="2" customWidth="1"/>
  </cols>
  <sheetData>
    <row r="1" spans="1:13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</row>
    <row r="2" spans="1:13" s="11" customFormat="1" ht="18.75" customHeight="1" thickBot="1">
      <c r="A2" s="394" t="s">
        <v>419</v>
      </c>
      <c r="B2" s="395"/>
      <c r="C2" s="395" t="s">
        <v>420</v>
      </c>
      <c r="D2" s="395"/>
      <c r="E2" s="395" t="s">
        <v>421</v>
      </c>
      <c r="F2" s="395"/>
      <c r="G2" s="395" t="s">
        <v>422</v>
      </c>
      <c r="H2" s="395"/>
      <c r="I2" s="395" t="s">
        <v>423</v>
      </c>
      <c r="J2" s="395"/>
      <c r="K2" s="364" t="s">
        <v>424</v>
      </c>
      <c r="L2" s="365"/>
      <c r="M2" s="366"/>
    </row>
    <row r="3" spans="1:13" s="11" customFormat="1" ht="45" customHeight="1">
      <c r="A3" s="12" t="s">
        <v>0</v>
      </c>
      <c r="B3" s="270" t="s">
        <v>362</v>
      </c>
      <c r="C3" s="334" t="s">
        <v>127</v>
      </c>
      <c r="D3" s="337">
        <f>+Árak!C2</f>
        <v>120</v>
      </c>
      <c r="E3" s="334" t="s">
        <v>128</v>
      </c>
      <c r="F3" s="337">
        <f>+Árak!D2</f>
        <v>120</v>
      </c>
      <c r="G3" s="344" t="s">
        <v>429</v>
      </c>
      <c r="H3" s="337">
        <v>120</v>
      </c>
      <c r="I3" s="344" t="s">
        <v>430</v>
      </c>
      <c r="J3" s="338">
        <f>+Árak!F2</f>
        <v>120</v>
      </c>
      <c r="K3" s="334" t="s">
        <v>129</v>
      </c>
      <c r="L3" s="222">
        <f>+Árak!G2</f>
        <v>120</v>
      </c>
      <c r="M3" s="397"/>
    </row>
    <row r="4" spans="1:13" s="11" customFormat="1" ht="39.75" customHeight="1">
      <c r="A4" s="14" t="s">
        <v>2</v>
      </c>
      <c r="B4" s="13" t="s">
        <v>362</v>
      </c>
      <c r="C4" s="279" t="s">
        <v>130</v>
      </c>
      <c r="D4" s="250">
        <f>+Árak!C3</f>
        <v>160</v>
      </c>
      <c r="E4" s="279" t="s">
        <v>131</v>
      </c>
      <c r="F4" s="250">
        <f>+Árak!D3</f>
        <v>170</v>
      </c>
      <c r="G4" s="335" t="s">
        <v>417</v>
      </c>
      <c r="H4" s="250">
        <v>180</v>
      </c>
      <c r="I4" s="335" t="s">
        <v>431</v>
      </c>
      <c r="J4" s="280">
        <f>+Árak!F3</f>
        <v>175</v>
      </c>
      <c r="K4" s="279" t="s">
        <v>132</v>
      </c>
      <c r="L4" s="222">
        <f>+Árak!G3</f>
        <v>150</v>
      </c>
      <c r="M4" s="397"/>
    </row>
    <row r="5" spans="1:14" ht="87.75" customHeight="1" thickBot="1">
      <c r="A5" s="15" t="s">
        <v>3</v>
      </c>
      <c r="B5" s="16" t="s">
        <v>4</v>
      </c>
      <c r="C5" s="279" t="s">
        <v>212</v>
      </c>
      <c r="D5" s="250">
        <f>+Árak!C4</f>
        <v>475</v>
      </c>
      <c r="E5" s="335" t="s">
        <v>432</v>
      </c>
      <c r="F5" s="250">
        <f>+Árak!D4</f>
        <v>430</v>
      </c>
      <c r="G5" s="335" t="s">
        <v>409</v>
      </c>
      <c r="H5" s="250">
        <v>465</v>
      </c>
      <c r="I5" s="279" t="s">
        <v>213</v>
      </c>
      <c r="J5" s="280">
        <f>+Árak!F4</f>
        <v>430</v>
      </c>
      <c r="K5" s="279" t="s">
        <v>214</v>
      </c>
      <c r="L5" s="222">
        <f>+Árak!G4</f>
        <v>450</v>
      </c>
      <c r="M5" s="397"/>
      <c r="N5" s="11"/>
    </row>
    <row r="6" spans="1:14" ht="87" customHeight="1">
      <c r="A6" s="17" t="s">
        <v>5</v>
      </c>
      <c r="B6" s="18" t="s">
        <v>4</v>
      </c>
      <c r="C6" s="279" t="s">
        <v>133</v>
      </c>
      <c r="D6" s="250">
        <f>+Árak!C5</f>
        <v>535</v>
      </c>
      <c r="E6" s="279" t="s">
        <v>215</v>
      </c>
      <c r="F6" s="250">
        <f>+Árak!D5</f>
        <v>470</v>
      </c>
      <c r="G6" s="335" t="s">
        <v>418</v>
      </c>
      <c r="H6" s="250">
        <v>570</v>
      </c>
      <c r="I6" s="335" t="s">
        <v>433</v>
      </c>
      <c r="J6" s="280">
        <f>+Árak!F5</f>
        <v>505</v>
      </c>
      <c r="K6" s="335" t="s">
        <v>434</v>
      </c>
      <c r="L6" s="222">
        <f>+Árak!G5</f>
        <v>485</v>
      </c>
      <c r="M6" s="397"/>
      <c r="N6" s="202" t="s">
        <v>206</v>
      </c>
    </row>
    <row r="7" spans="1:14" ht="67.5" customHeight="1" thickBot="1">
      <c r="A7" s="17" t="s">
        <v>6</v>
      </c>
      <c r="B7" s="18" t="s">
        <v>4</v>
      </c>
      <c r="C7" s="279" t="s">
        <v>216</v>
      </c>
      <c r="D7" s="250">
        <f>+Árak!C6</f>
        <v>485</v>
      </c>
      <c r="E7" s="279" t="s">
        <v>134</v>
      </c>
      <c r="F7" s="250">
        <f>+Árak!D6</f>
        <v>535</v>
      </c>
      <c r="G7" s="335" t="s">
        <v>410</v>
      </c>
      <c r="H7" s="250">
        <v>525</v>
      </c>
      <c r="I7" s="279" t="s">
        <v>217</v>
      </c>
      <c r="J7" s="280">
        <f>+Árak!F6</f>
        <v>510</v>
      </c>
      <c r="K7" s="346" t="s">
        <v>410</v>
      </c>
      <c r="L7" s="222">
        <f>+Árak!G6</f>
        <v>495</v>
      </c>
      <c r="M7" s="397"/>
      <c r="N7" s="203" t="s">
        <v>207</v>
      </c>
    </row>
    <row r="8" spans="1:13" ht="49.5" customHeight="1">
      <c r="A8" s="17" t="s">
        <v>7</v>
      </c>
      <c r="B8" s="18" t="s">
        <v>8</v>
      </c>
      <c r="C8" s="335" t="s">
        <v>435</v>
      </c>
      <c r="D8" s="347">
        <f>+Árak!C7</f>
        <v>590</v>
      </c>
      <c r="E8" s="335" t="s">
        <v>436</v>
      </c>
      <c r="F8" s="250">
        <f>+Árak!D7</f>
        <v>630</v>
      </c>
      <c r="G8" s="346" t="s">
        <v>437</v>
      </c>
      <c r="H8" s="250">
        <v>590</v>
      </c>
      <c r="I8" s="279" t="s">
        <v>218</v>
      </c>
      <c r="J8" s="280">
        <f>+Árak!F7</f>
        <v>615</v>
      </c>
      <c r="K8" s="346" t="s">
        <v>135</v>
      </c>
      <c r="L8" s="222">
        <f>+Árak!G7</f>
        <v>595</v>
      </c>
      <c r="M8" s="397"/>
    </row>
    <row r="9" spans="1:13" ht="47.25" customHeight="1">
      <c r="A9" s="19" t="s">
        <v>9</v>
      </c>
      <c r="B9" s="20" t="s">
        <v>10</v>
      </c>
      <c r="C9" s="335" t="s">
        <v>438</v>
      </c>
      <c r="D9" s="347">
        <f>+Árak!C8</f>
        <v>1005</v>
      </c>
      <c r="E9" s="335" t="s">
        <v>411</v>
      </c>
      <c r="F9" s="250">
        <f>+Árak!D8</f>
        <v>1065</v>
      </c>
      <c r="G9" s="335" t="s">
        <v>439</v>
      </c>
      <c r="H9" s="250">
        <v>965</v>
      </c>
      <c r="I9" s="335" t="s">
        <v>440</v>
      </c>
      <c r="J9" s="280">
        <f>+Árak!F8</f>
        <v>1005</v>
      </c>
      <c r="K9" s="346" t="s">
        <v>136</v>
      </c>
      <c r="L9" s="222">
        <f>+Árak!G8</f>
        <v>995</v>
      </c>
      <c r="M9" s="397"/>
    </row>
    <row r="10" spans="1:13" ht="99.75" customHeight="1">
      <c r="A10" s="21" t="s">
        <v>11</v>
      </c>
      <c r="B10" s="22" t="s">
        <v>12</v>
      </c>
      <c r="C10" s="279" t="s">
        <v>264</v>
      </c>
      <c r="D10" s="250">
        <f>+Árak!C9</f>
        <v>445</v>
      </c>
      <c r="E10" s="279" t="s">
        <v>219</v>
      </c>
      <c r="F10" s="250">
        <f>+Árak!D9</f>
        <v>455</v>
      </c>
      <c r="G10" s="335" t="s">
        <v>441</v>
      </c>
      <c r="H10" s="250">
        <v>475</v>
      </c>
      <c r="I10" s="279" t="s">
        <v>233</v>
      </c>
      <c r="J10" s="280">
        <f>+Árak!F9</f>
        <v>485</v>
      </c>
      <c r="K10" s="335" t="s">
        <v>442</v>
      </c>
      <c r="L10" s="222">
        <f>+Árak!G9</f>
        <v>425</v>
      </c>
      <c r="M10" s="397"/>
    </row>
    <row r="11" spans="1:13" ht="39.75" customHeight="1">
      <c r="A11" s="23" t="s">
        <v>13</v>
      </c>
      <c r="B11" s="150" t="s">
        <v>14</v>
      </c>
      <c r="C11" s="281" t="s">
        <v>137</v>
      </c>
      <c r="D11" s="398">
        <f>+Árak!C10</f>
        <v>910</v>
      </c>
      <c r="E11" s="408" t="s">
        <v>447</v>
      </c>
      <c r="F11" s="398">
        <f>+Árak!D10</f>
        <v>975</v>
      </c>
      <c r="G11" s="336" t="s">
        <v>443</v>
      </c>
      <c r="H11" s="398">
        <v>950</v>
      </c>
      <c r="I11" s="413" t="s">
        <v>446</v>
      </c>
      <c r="J11" s="396">
        <v>925</v>
      </c>
      <c r="K11" s="251" t="s">
        <v>138</v>
      </c>
      <c r="L11" s="385">
        <f>+Árak!G10</f>
        <v>905</v>
      </c>
      <c r="M11" s="397"/>
    </row>
    <row r="12" spans="1:13" ht="51.75" customHeight="1">
      <c r="A12" s="24"/>
      <c r="B12" s="151"/>
      <c r="C12" s="279" t="s">
        <v>265</v>
      </c>
      <c r="D12" s="398"/>
      <c r="E12" s="409"/>
      <c r="F12" s="398"/>
      <c r="G12" s="336" t="s">
        <v>444</v>
      </c>
      <c r="H12" s="398"/>
      <c r="I12" s="414"/>
      <c r="J12" s="396"/>
      <c r="K12" s="251" t="s">
        <v>141</v>
      </c>
      <c r="L12" s="385"/>
      <c r="M12" s="397"/>
    </row>
    <row r="13" spans="1:13" ht="69" customHeight="1">
      <c r="A13" s="25"/>
      <c r="B13" s="152"/>
      <c r="C13" s="279" t="s">
        <v>140</v>
      </c>
      <c r="D13" s="250">
        <f>+Árak!C11</f>
        <v>930</v>
      </c>
      <c r="E13" s="346"/>
      <c r="F13" s="250">
        <f>+Árak!D11</f>
        <v>0</v>
      </c>
      <c r="G13" s="335" t="s">
        <v>445</v>
      </c>
      <c r="H13" s="250">
        <v>975</v>
      </c>
      <c r="I13" s="279"/>
      <c r="J13" s="280"/>
      <c r="K13" s="279" t="s">
        <v>329</v>
      </c>
      <c r="L13" s="222">
        <f>+Árak!G11</f>
        <v>895</v>
      </c>
      <c r="M13" s="397"/>
    </row>
    <row r="14" spans="1:13" ht="51.75" customHeight="1">
      <c r="A14" s="23" t="s">
        <v>15</v>
      </c>
      <c r="B14" s="150" t="s">
        <v>16</v>
      </c>
      <c r="C14" s="279" t="s">
        <v>142</v>
      </c>
      <c r="D14" s="398">
        <f>+Árak!C12</f>
        <v>895</v>
      </c>
      <c r="E14" s="279" t="s">
        <v>143</v>
      </c>
      <c r="F14" s="398">
        <f>+Árak!D12</f>
        <v>890</v>
      </c>
      <c r="G14" s="346" t="s">
        <v>144</v>
      </c>
      <c r="H14" s="384">
        <v>925</v>
      </c>
      <c r="I14" s="346" t="s">
        <v>145</v>
      </c>
      <c r="J14" s="385">
        <f>+Árak!F12</f>
        <v>915</v>
      </c>
      <c r="K14" s="346" t="s">
        <v>146</v>
      </c>
      <c r="L14" s="385">
        <f>+Árak!G12</f>
        <v>920</v>
      </c>
      <c r="M14" s="397"/>
    </row>
    <row r="15" spans="1:13" ht="45" customHeight="1">
      <c r="A15" s="24"/>
      <c r="B15" s="151"/>
      <c r="C15" s="279" t="s">
        <v>147</v>
      </c>
      <c r="D15" s="398"/>
      <c r="E15" s="279" t="s">
        <v>141</v>
      </c>
      <c r="F15" s="398"/>
      <c r="G15" s="346" t="s">
        <v>244</v>
      </c>
      <c r="H15" s="384"/>
      <c r="I15" s="346" t="s">
        <v>148</v>
      </c>
      <c r="J15" s="385"/>
      <c r="K15" s="346" t="s">
        <v>330</v>
      </c>
      <c r="L15" s="385"/>
      <c r="M15" s="397"/>
    </row>
    <row r="16" spans="1:13" ht="36.75" customHeight="1">
      <c r="A16" s="25"/>
      <c r="B16" s="152"/>
      <c r="C16" s="279" t="s">
        <v>249</v>
      </c>
      <c r="D16" s="250">
        <f>+Árak!C13</f>
        <v>905</v>
      </c>
      <c r="E16" s="279" t="s">
        <v>201</v>
      </c>
      <c r="F16" s="250">
        <f>+Árak!D13</f>
        <v>925</v>
      </c>
      <c r="G16" s="346" t="s">
        <v>245</v>
      </c>
      <c r="H16" s="347">
        <v>930</v>
      </c>
      <c r="I16" s="346" t="s">
        <v>246</v>
      </c>
      <c r="J16" s="345">
        <f>+Árak!F13</f>
        <v>910</v>
      </c>
      <c r="K16" s="346" t="s">
        <v>120</v>
      </c>
      <c r="L16" s="222">
        <f>+Árak!G13</f>
        <v>915</v>
      </c>
      <c r="M16" s="397"/>
    </row>
    <row r="17" spans="1:13" ht="74.25" customHeight="1">
      <c r="A17" s="21" t="s">
        <v>17</v>
      </c>
      <c r="B17" s="22" t="s">
        <v>18</v>
      </c>
      <c r="C17" s="335" t="s">
        <v>449</v>
      </c>
      <c r="D17" s="347">
        <f>+Árak!C14</f>
        <v>920</v>
      </c>
      <c r="E17" s="335" t="s">
        <v>448</v>
      </c>
      <c r="F17" s="347">
        <f>+Árak!D14</f>
        <v>1005</v>
      </c>
      <c r="G17" s="335" t="s">
        <v>451</v>
      </c>
      <c r="H17" s="347">
        <v>920</v>
      </c>
      <c r="I17" s="335" t="s">
        <v>450</v>
      </c>
      <c r="J17" s="345">
        <f>+Árak!F14</f>
        <v>845</v>
      </c>
      <c r="K17" s="346" t="s">
        <v>452</v>
      </c>
      <c r="L17" s="222">
        <f>+Árak!G14</f>
        <v>895</v>
      </c>
      <c r="M17" s="397"/>
    </row>
    <row r="18" spans="1:13" ht="86.25" customHeight="1">
      <c r="A18" s="21" t="s">
        <v>19</v>
      </c>
      <c r="B18" s="22" t="s">
        <v>20</v>
      </c>
      <c r="C18" s="346" t="s">
        <v>149</v>
      </c>
      <c r="D18" s="347">
        <f>+Árak!C15</f>
        <v>995</v>
      </c>
      <c r="E18" s="335" t="s">
        <v>453</v>
      </c>
      <c r="F18" s="347">
        <f>+Árak!D15</f>
        <v>980</v>
      </c>
      <c r="G18" s="335" t="s">
        <v>454</v>
      </c>
      <c r="H18" s="347">
        <v>965</v>
      </c>
      <c r="I18" s="346" t="s">
        <v>150</v>
      </c>
      <c r="J18" s="345">
        <f>+Árak!F15</f>
        <v>995</v>
      </c>
      <c r="K18" s="346" t="s">
        <v>192</v>
      </c>
      <c r="L18" s="222">
        <f>+Árak!G15</f>
        <v>975</v>
      </c>
      <c r="M18" s="397"/>
    </row>
    <row r="19" spans="1:13" ht="118.5" customHeight="1">
      <c r="A19" s="21" t="s">
        <v>21</v>
      </c>
      <c r="B19" s="22" t="s">
        <v>22</v>
      </c>
      <c r="C19" s="346" t="s">
        <v>208</v>
      </c>
      <c r="D19" s="347">
        <f>+Árak!C16</f>
        <v>1045</v>
      </c>
      <c r="E19" s="346" t="s">
        <v>209</v>
      </c>
      <c r="F19" s="347">
        <f>+Árak!D16</f>
        <v>1110</v>
      </c>
      <c r="G19" s="335" t="s">
        <v>455</v>
      </c>
      <c r="H19" s="347">
        <v>1075</v>
      </c>
      <c r="I19" s="346" t="s">
        <v>151</v>
      </c>
      <c r="J19" s="345">
        <f>+Árak!F16</f>
        <v>1060</v>
      </c>
      <c r="K19" s="335" t="s">
        <v>456</v>
      </c>
      <c r="L19" s="222">
        <f>+Árak!G16</f>
        <v>1055</v>
      </c>
      <c r="M19" s="397"/>
    </row>
    <row r="20" spans="1:13" ht="128.25" customHeight="1">
      <c r="A20" s="21" t="s">
        <v>23</v>
      </c>
      <c r="B20" s="22" t="s">
        <v>24</v>
      </c>
      <c r="C20" s="346" t="s">
        <v>291</v>
      </c>
      <c r="D20" s="347">
        <f>+Árak!C17</f>
        <v>1065</v>
      </c>
      <c r="E20" s="346" t="s">
        <v>457</v>
      </c>
      <c r="F20" s="347">
        <f>+Árak!D17</f>
        <v>1015</v>
      </c>
      <c r="G20" s="335" t="s">
        <v>458</v>
      </c>
      <c r="H20" s="347">
        <v>955</v>
      </c>
      <c r="I20" s="346" t="s">
        <v>459</v>
      </c>
      <c r="J20" s="345">
        <f>+Árak!F17</f>
        <v>980</v>
      </c>
      <c r="K20" s="346" t="s">
        <v>211</v>
      </c>
      <c r="L20" s="222">
        <f>+Árak!G17</f>
        <v>1390</v>
      </c>
      <c r="M20" s="397"/>
    </row>
    <row r="21" spans="1:13" ht="102.75" customHeight="1">
      <c r="A21" s="21" t="s">
        <v>25</v>
      </c>
      <c r="B21" s="22" t="s">
        <v>24</v>
      </c>
      <c r="C21" s="346" t="s">
        <v>152</v>
      </c>
      <c r="D21" s="347">
        <f>+Árak!C18</f>
        <v>1025</v>
      </c>
      <c r="E21" s="346" t="s">
        <v>243</v>
      </c>
      <c r="F21" s="347">
        <f>+Árak!D18</f>
        <v>1045</v>
      </c>
      <c r="G21" s="346" t="s">
        <v>460</v>
      </c>
      <c r="H21" s="347">
        <v>1145</v>
      </c>
      <c r="I21" s="335" t="s">
        <v>461</v>
      </c>
      <c r="J21" s="345">
        <f>+Árak!F18</f>
        <v>1085</v>
      </c>
      <c r="K21" s="346" t="s">
        <v>242</v>
      </c>
      <c r="L21" s="222">
        <f>+Árak!G18</f>
        <v>1055</v>
      </c>
      <c r="M21" s="397"/>
    </row>
    <row r="22" spans="1:13" ht="63" customHeight="1">
      <c r="A22" s="26" t="s">
        <v>26</v>
      </c>
      <c r="B22" s="39" t="s">
        <v>24</v>
      </c>
      <c r="C22" s="335" t="s">
        <v>462</v>
      </c>
      <c r="D22" s="384">
        <f>+Árak!C19</f>
        <v>1030</v>
      </c>
      <c r="E22" s="346" t="s">
        <v>154</v>
      </c>
      <c r="F22" s="384">
        <f>+Árak!D19</f>
        <v>1055</v>
      </c>
      <c r="G22" s="346" t="s">
        <v>155</v>
      </c>
      <c r="H22" s="384">
        <v>1020</v>
      </c>
      <c r="I22" s="346" t="s">
        <v>153</v>
      </c>
      <c r="J22" s="385">
        <f>+Árak!F19</f>
        <v>1075</v>
      </c>
      <c r="K22" s="346" t="s">
        <v>204</v>
      </c>
      <c r="L22" s="385">
        <f>+Árak!G19</f>
        <v>1070</v>
      </c>
      <c r="M22" s="397"/>
    </row>
    <row r="23" spans="1:13" ht="59.25" customHeight="1">
      <c r="A23" s="27"/>
      <c r="B23" s="147"/>
      <c r="C23" s="336" t="s">
        <v>463</v>
      </c>
      <c r="D23" s="384"/>
      <c r="E23" s="346" t="s">
        <v>139</v>
      </c>
      <c r="F23" s="384"/>
      <c r="G23" s="346" t="s">
        <v>465</v>
      </c>
      <c r="H23" s="384"/>
      <c r="I23" s="346" t="s">
        <v>156</v>
      </c>
      <c r="J23" s="385"/>
      <c r="K23" s="346" t="s">
        <v>241</v>
      </c>
      <c r="L23" s="385"/>
      <c r="M23" s="397"/>
    </row>
    <row r="24" spans="1:13" ht="87.75" customHeight="1">
      <c r="A24" s="28"/>
      <c r="B24" s="153"/>
      <c r="C24" s="336" t="s">
        <v>464</v>
      </c>
      <c r="D24" s="347">
        <f>+Árak!C20</f>
        <v>1035</v>
      </c>
      <c r="E24" s="346" t="s">
        <v>157</v>
      </c>
      <c r="F24" s="347">
        <f>+Árak!D20</f>
        <v>1075</v>
      </c>
      <c r="G24" s="346" t="s">
        <v>466</v>
      </c>
      <c r="H24" s="347">
        <v>1025</v>
      </c>
      <c r="I24" s="279" t="s">
        <v>121</v>
      </c>
      <c r="J24" s="280">
        <f>+Árak!F20</f>
        <v>1105</v>
      </c>
      <c r="K24" s="279" t="s">
        <v>250</v>
      </c>
      <c r="L24" s="222">
        <f>+Árak!G20</f>
        <v>1115</v>
      </c>
      <c r="M24" s="397"/>
    </row>
    <row r="25" spans="1:13" ht="66.75" customHeight="1">
      <c r="A25" s="26" t="s">
        <v>27</v>
      </c>
      <c r="B25" s="39" t="s">
        <v>24</v>
      </c>
      <c r="C25" s="346" t="s">
        <v>158</v>
      </c>
      <c r="D25" s="384">
        <f>+Árak!C21</f>
        <v>1065</v>
      </c>
      <c r="E25" s="346" t="s">
        <v>159</v>
      </c>
      <c r="F25" s="384">
        <f>+Árak!D21</f>
        <v>1170</v>
      </c>
      <c r="G25" s="346" t="s">
        <v>160</v>
      </c>
      <c r="H25" s="384">
        <v>1105</v>
      </c>
      <c r="I25" s="279" t="s">
        <v>161</v>
      </c>
      <c r="J25" s="396">
        <f>+Árak!F21</f>
        <v>1080</v>
      </c>
      <c r="K25" s="279" t="s">
        <v>162</v>
      </c>
      <c r="L25" s="385">
        <f>+Árak!G21</f>
        <v>1065</v>
      </c>
      <c r="M25" s="397"/>
    </row>
    <row r="26" spans="1:13" ht="52.5" customHeight="1">
      <c r="A26" s="27"/>
      <c r="B26" s="147"/>
      <c r="C26" s="346" t="s">
        <v>117</v>
      </c>
      <c r="D26" s="384"/>
      <c r="E26" s="346" t="s">
        <v>163</v>
      </c>
      <c r="F26" s="384"/>
      <c r="G26" s="335" t="s">
        <v>468</v>
      </c>
      <c r="H26" s="384"/>
      <c r="I26" s="279" t="s">
        <v>164</v>
      </c>
      <c r="J26" s="396"/>
      <c r="K26" s="279" t="s">
        <v>123</v>
      </c>
      <c r="L26" s="385"/>
      <c r="M26" s="397"/>
    </row>
    <row r="27" spans="1:13" ht="52.5" customHeight="1">
      <c r="A27" s="28"/>
      <c r="B27" s="153"/>
      <c r="C27" s="346" t="s">
        <v>165</v>
      </c>
      <c r="D27" s="347">
        <f>+Árak!C22</f>
        <v>1080</v>
      </c>
      <c r="E27" s="346" t="s">
        <v>467</v>
      </c>
      <c r="F27" s="347">
        <f>+Árak!D22</f>
        <v>1215</v>
      </c>
      <c r="G27" s="346" t="s">
        <v>118</v>
      </c>
      <c r="H27" s="347">
        <v>1110</v>
      </c>
      <c r="I27" s="279" t="s">
        <v>116</v>
      </c>
      <c r="J27" s="280">
        <v>1095</v>
      </c>
      <c r="K27" s="279" t="s">
        <v>124</v>
      </c>
      <c r="L27" s="222">
        <f>+Árak!G22</f>
        <v>1055</v>
      </c>
      <c r="M27" s="397"/>
    </row>
    <row r="28" spans="1:13" ht="69.75" customHeight="1">
      <c r="A28" s="26" t="s">
        <v>28</v>
      </c>
      <c r="B28" s="39" t="s">
        <v>24</v>
      </c>
      <c r="C28" s="346" t="s">
        <v>166</v>
      </c>
      <c r="D28" s="384">
        <f>+Árak!C23</f>
        <v>1165</v>
      </c>
      <c r="E28" s="346" t="s">
        <v>167</v>
      </c>
      <c r="F28" s="384">
        <f>+Árak!D23</f>
        <v>1110</v>
      </c>
      <c r="G28" s="346" t="s">
        <v>168</v>
      </c>
      <c r="H28" s="384">
        <v>1085</v>
      </c>
      <c r="I28" s="335" t="s">
        <v>473</v>
      </c>
      <c r="J28" s="396">
        <f>+Árak!F23</f>
        <v>1110</v>
      </c>
      <c r="K28" s="279" t="s">
        <v>169</v>
      </c>
      <c r="L28" s="385">
        <f>+Árak!G23</f>
        <v>1105</v>
      </c>
      <c r="M28" s="399"/>
    </row>
    <row r="29" spans="1:13" ht="47.25" customHeight="1">
      <c r="A29" s="27"/>
      <c r="B29" s="147"/>
      <c r="C29" s="335" t="s">
        <v>469</v>
      </c>
      <c r="D29" s="384"/>
      <c r="E29" s="346" t="s">
        <v>164</v>
      </c>
      <c r="F29" s="384"/>
      <c r="G29" s="346" t="s">
        <v>125</v>
      </c>
      <c r="H29" s="384"/>
      <c r="I29" s="336" t="s">
        <v>117</v>
      </c>
      <c r="J29" s="396"/>
      <c r="K29" s="279" t="s">
        <v>125</v>
      </c>
      <c r="L29" s="385"/>
      <c r="M29" s="399"/>
    </row>
    <row r="30" spans="1:13" ht="60" customHeight="1">
      <c r="A30" s="28"/>
      <c r="B30" s="153"/>
      <c r="C30" s="346" t="s">
        <v>470</v>
      </c>
      <c r="D30" s="347">
        <f>+Árak!C24</f>
        <v>1145</v>
      </c>
      <c r="E30" s="346" t="s">
        <v>471</v>
      </c>
      <c r="F30" s="347">
        <f>+Árak!D24</f>
        <v>1120</v>
      </c>
      <c r="G30" s="346" t="s">
        <v>472</v>
      </c>
      <c r="H30" s="347">
        <v>1165</v>
      </c>
      <c r="I30" s="336" t="s">
        <v>474</v>
      </c>
      <c r="J30" s="280">
        <f>+Árak!F24</f>
        <v>1195</v>
      </c>
      <c r="K30" s="279" t="s">
        <v>122</v>
      </c>
      <c r="L30" s="222">
        <f>+Árak!G24</f>
        <v>1125</v>
      </c>
      <c r="M30" s="399"/>
    </row>
    <row r="31" spans="1:13" ht="149.25" customHeight="1">
      <c r="A31" s="21" t="s">
        <v>29</v>
      </c>
      <c r="B31" s="22" t="s">
        <v>24</v>
      </c>
      <c r="C31" s="346" t="s">
        <v>170</v>
      </c>
      <c r="D31" s="347">
        <f>+Árak!C25</f>
        <v>1080</v>
      </c>
      <c r="E31" s="346" t="s">
        <v>171</v>
      </c>
      <c r="F31" s="347">
        <f>+Árak!D25</f>
        <v>1140</v>
      </c>
      <c r="G31" s="335" t="s">
        <v>475</v>
      </c>
      <c r="H31" s="347">
        <v>1110</v>
      </c>
      <c r="I31" s="335" t="s">
        <v>476</v>
      </c>
      <c r="J31" s="280">
        <f>+Árak!F25</f>
        <v>1105</v>
      </c>
      <c r="K31" s="279" t="s">
        <v>266</v>
      </c>
      <c r="L31" s="222">
        <f>+Árak!G25</f>
        <v>1095</v>
      </c>
      <c r="M31" s="399"/>
    </row>
    <row r="32" spans="1:13" ht="78" customHeight="1">
      <c r="A32" s="29" t="s">
        <v>30</v>
      </c>
      <c r="B32" s="154" t="s">
        <v>31</v>
      </c>
      <c r="C32" s="346" t="s">
        <v>172</v>
      </c>
      <c r="D32" s="384">
        <f>+Árak!C26</f>
        <v>1125</v>
      </c>
      <c r="E32" s="335" t="s">
        <v>477</v>
      </c>
      <c r="F32" s="384">
        <f>+Árak!D26</f>
        <v>1110</v>
      </c>
      <c r="G32" s="335" t="s">
        <v>202</v>
      </c>
      <c r="H32" s="384">
        <v>1095</v>
      </c>
      <c r="I32" s="346" t="s">
        <v>173</v>
      </c>
      <c r="J32" s="396">
        <f>+Árak!F26</f>
        <v>1135</v>
      </c>
      <c r="K32" s="279" t="s">
        <v>174</v>
      </c>
      <c r="L32" s="385">
        <f>+Árak!G26</f>
        <v>1190</v>
      </c>
      <c r="M32" s="399"/>
    </row>
    <row r="33" spans="1:13" ht="54.75" customHeight="1">
      <c r="A33" s="30"/>
      <c r="B33" s="155"/>
      <c r="C33" s="346" t="s">
        <v>175</v>
      </c>
      <c r="D33" s="384"/>
      <c r="E33" s="335" t="s">
        <v>478</v>
      </c>
      <c r="F33" s="384"/>
      <c r="G33" s="335" t="s">
        <v>164</v>
      </c>
      <c r="H33" s="384"/>
      <c r="I33" s="346" t="s">
        <v>123</v>
      </c>
      <c r="J33" s="396"/>
      <c r="K33" s="279" t="s">
        <v>176</v>
      </c>
      <c r="L33" s="385"/>
      <c r="M33" s="399"/>
    </row>
    <row r="34" spans="1:13" ht="70.5" customHeight="1">
      <c r="A34" s="31"/>
      <c r="B34" s="156"/>
      <c r="C34" s="279" t="s">
        <v>177</v>
      </c>
      <c r="D34" s="250">
        <f>+Árak!C27</f>
        <v>1270</v>
      </c>
      <c r="E34" s="335" t="s">
        <v>479</v>
      </c>
      <c r="F34" s="347">
        <f>+Árak!D27</f>
        <v>1185</v>
      </c>
      <c r="G34" s="335" t="s">
        <v>480</v>
      </c>
      <c r="H34" s="347">
        <v>1130</v>
      </c>
      <c r="I34" s="346" t="s">
        <v>178</v>
      </c>
      <c r="J34" s="280">
        <f>+Árak!F27</f>
        <v>1140</v>
      </c>
      <c r="K34" s="279" t="s">
        <v>126</v>
      </c>
      <c r="L34" s="222">
        <f>+Árak!G27</f>
        <v>1205</v>
      </c>
      <c r="M34" s="399"/>
    </row>
    <row r="35" spans="1:13" ht="126.75" customHeight="1">
      <c r="A35" s="32" t="s">
        <v>32</v>
      </c>
      <c r="B35" s="33" t="s">
        <v>33</v>
      </c>
      <c r="C35" s="335" t="s">
        <v>481</v>
      </c>
      <c r="D35" s="347">
        <f>+Árak!C28</f>
        <v>1435</v>
      </c>
      <c r="E35" s="346" t="s">
        <v>267</v>
      </c>
      <c r="F35" s="347">
        <f>+Árak!D28</f>
        <v>1225</v>
      </c>
      <c r="G35" s="335" t="s">
        <v>482</v>
      </c>
      <c r="H35" s="347">
        <v>1145</v>
      </c>
      <c r="I35" s="346" t="s">
        <v>483</v>
      </c>
      <c r="J35" s="345">
        <f>+Árak!F28</f>
        <v>1115</v>
      </c>
      <c r="K35" s="346" t="s">
        <v>484</v>
      </c>
      <c r="L35" s="345">
        <f>+Árak!G28</f>
        <v>1280</v>
      </c>
      <c r="M35" s="34"/>
    </row>
    <row r="36" spans="1:13" ht="126.75" customHeight="1" thickBot="1">
      <c r="A36" s="35" t="s">
        <v>34</v>
      </c>
      <c r="B36" s="36" t="str">
        <f>"Nyugdíjas menü 
5 napra "&amp;Árak!B29&amp;" Ft
"&amp;Árak!B29/5&amp;" Ft/nap"</f>
        <v>Nyugdíjas menü 
5 napra 3750 Ft
750 Ft/nap</v>
      </c>
      <c r="C36" s="279" t="s">
        <v>179</v>
      </c>
      <c r="D36" s="250">
        <f>+Árak!C29</f>
        <v>885</v>
      </c>
      <c r="E36" s="335" t="s">
        <v>485</v>
      </c>
      <c r="F36" s="347">
        <f>+Árak!D29</f>
        <v>805</v>
      </c>
      <c r="G36" s="335" t="s">
        <v>486</v>
      </c>
      <c r="H36" s="347">
        <v>935</v>
      </c>
      <c r="I36" s="335" t="s">
        <v>487</v>
      </c>
      <c r="J36" s="280">
        <f>+Árak!F29</f>
        <v>875</v>
      </c>
      <c r="K36" s="279" t="s">
        <v>180</v>
      </c>
      <c r="L36" s="222">
        <f>+Árak!G29</f>
        <v>850</v>
      </c>
      <c r="M36" s="34"/>
    </row>
    <row r="37" spans="1:13" ht="77.25" customHeight="1" thickBot="1">
      <c r="A37" s="37" t="s">
        <v>35</v>
      </c>
      <c r="B37" s="20" t="str">
        <f>"Menü 
5 napra "&amp;Árak!B30&amp;" Ft
"&amp;Árak!B30/5&amp;" Ft/nap"</f>
        <v>Menü 
5 napra 4650 Ft
930 Ft/nap</v>
      </c>
      <c r="C37" s="335" t="s">
        <v>488</v>
      </c>
      <c r="D37" s="250">
        <f>+Árak!C30</f>
        <v>1205</v>
      </c>
      <c r="E37" s="335" t="s">
        <v>489</v>
      </c>
      <c r="F37" s="347">
        <f>+Árak!D30</f>
        <v>995</v>
      </c>
      <c r="G37" s="335" t="s">
        <v>490</v>
      </c>
      <c r="H37" s="347">
        <v>1095</v>
      </c>
      <c r="I37" s="346" t="s">
        <v>181</v>
      </c>
      <c r="J37" s="280">
        <f>+Árak!F30</f>
        <v>1020</v>
      </c>
      <c r="K37" s="279" t="s">
        <v>292</v>
      </c>
      <c r="L37" s="222">
        <f>+Árak!G30</f>
        <v>1135</v>
      </c>
      <c r="M37" s="415" t="s">
        <v>36</v>
      </c>
    </row>
    <row r="38" spans="1:13" ht="105.75" customHeight="1" thickBot="1">
      <c r="A38" s="19" t="s">
        <v>37</v>
      </c>
      <c r="B38" s="20" t="str">
        <f>"Menü 
5 napra "&amp;Árak!B31&amp;" Ft
"&amp;Árak!B31/5&amp;" Ft/nap"</f>
        <v>Menü 
5 napra 5250 Ft
1050 Ft/nap</v>
      </c>
      <c r="C38" s="279" t="s">
        <v>268</v>
      </c>
      <c r="D38" s="250">
        <f>+Árak!C31</f>
        <v>1215</v>
      </c>
      <c r="E38" s="335" t="s">
        <v>491</v>
      </c>
      <c r="F38" s="347">
        <f>+Árak!D31</f>
        <v>1225</v>
      </c>
      <c r="G38" s="335" t="s">
        <v>492</v>
      </c>
      <c r="H38" s="347">
        <v>1135</v>
      </c>
      <c r="I38" s="346" t="s">
        <v>182</v>
      </c>
      <c r="J38" s="280">
        <f>+Árak!F31</f>
        <v>1180</v>
      </c>
      <c r="K38" s="279" t="s">
        <v>183</v>
      </c>
      <c r="L38" s="222">
        <f>+Árak!G31</f>
        <v>1195</v>
      </c>
      <c r="M38" s="415"/>
    </row>
    <row r="39" spans="1:13" s="11" customFormat="1" ht="118.5" customHeight="1" thickBot="1">
      <c r="A39" s="19" t="s">
        <v>38</v>
      </c>
      <c r="B39" s="20" t="str">
        <f>"Extra menü 
5 napra "&amp;Árak!B32&amp;" Ft
"&amp;Árak!B32/5&amp;" Ft/nap"</f>
        <v>Extra menü 
5 napra 6250 Ft
1250 Ft/nap</v>
      </c>
      <c r="C39" s="279" t="s">
        <v>210</v>
      </c>
      <c r="D39" s="250">
        <f>+Árak!C32</f>
        <v>1485</v>
      </c>
      <c r="E39" s="335" t="s">
        <v>493</v>
      </c>
      <c r="F39" s="347">
        <f>+Árak!D32</f>
        <v>1480</v>
      </c>
      <c r="G39" s="335" t="s">
        <v>494</v>
      </c>
      <c r="H39" s="347">
        <v>1510</v>
      </c>
      <c r="I39" s="346" t="s">
        <v>205</v>
      </c>
      <c r="J39" s="280">
        <f>+Árak!F32</f>
        <v>1420</v>
      </c>
      <c r="K39" s="279" t="s">
        <v>203</v>
      </c>
      <c r="L39" s="222">
        <f>+Árak!G32</f>
        <v>1455</v>
      </c>
      <c r="M39" s="415"/>
    </row>
    <row r="40" spans="1:13" ht="82.5" customHeight="1" thickBot="1">
      <c r="A40" s="21" t="s">
        <v>39</v>
      </c>
      <c r="B40" s="22" t="s">
        <v>40</v>
      </c>
      <c r="C40" s="279" t="s">
        <v>184</v>
      </c>
      <c r="D40" s="250">
        <f>+Árak!C33</f>
        <v>405</v>
      </c>
      <c r="E40" s="335" t="s">
        <v>500</v>
      </c>
      <c r="F40" s="347">
        <f>+Árak!D33</f>
        <v>425</v>
      </c>
      <c r="G40" s="335" t="s">
        <v>501</v>
      </c>
      <c r="H40" s="347">
        <v>410</v>
      </c>
      <c r="I40" s="346" t="s">
        <v>495</v>
      </c>
      <c r="J40" s="345">
        <f>+Árak!F33</f>
        <v>415</v>
      </c>
      <c r="K40" s="346" t="s">
        <v>185</v>
      </c>
      <c r="L40" s="222">
        <f>+Árak!G33</f>
        <v>430</v>
      </c>
      <c r="M40" s="415"/>
    </row>
    <row r="41" spans="1:13" ht="34.5" customHeight="1" thickBot="1">
      <c r="A41" s="21" t="s">
        <v>41</v>
      </c>
      <c r="B41" s="22" t="s">
        <v>42</v>
      </c>
      <c r="C41" s="279" t="s">
        <v>186</v>
      </c>
      <c r="D41" s="250">
        <f>+Árak!C34</f>
        <v>315</v>
      </c>
      <c r="E41" s="335" t="s">
        <v>502</v>
      </c>
      <c r="F41" s="347">
        <f>+Árak!D34</f>
        <v>325</v>
      </c>
      <c r="G41" s="335" t="s">
        <v>503</v>
      </c>
      <c r="H41" s="347">
        <v>340</v>
      </c>
      <c r="I41" s="346" t="s">
        <v>188</v>
      </c>
      <c r="J41" s="345">
        <f>+Árak!F34</f>
        <v>325</v>
      </c>
      <c r="K41" s="335" t="s">
        <v>504</v>
      </c>
      <c r="L41" s="222">
        <f>+Árak!G34</f>
        <v>315</v>
      </c>
      <c r="M41" s="415"/>
    </row>
    <row r="42" spans="1:13" ht="52.5" customHeight="1" thickBot="1">
      <c r="A42" s="21" t="s">
        <v>43</v>
      </c>
      <c r="B42" s="22" t="s">
        <v>42</v>
      </c>
      <c r="C42" s="279" t="s">
        <v>189</v>
      </c>
      <c r="D42" s="250">
        <f>+Árak!C35</f>
        <v>320</v>
      </c>
      <c r="E42" s="346" t="s">
        <v>193</v>
      </c>
      <c r="F42" s="347">
        <f>+Árak!D35</f>
        <v>365</v>
      </c>
      <c r="G42" s="335" t="s">
        <v>505</v>
      </c>
      <c r="H42" s="347">
        <v>320</v>
      </c>
      <c r="I42" s="346" t="s">
        <v>190</v>
      </c>
      <c r="J42" s="345">
        <f>+Árak!F35</f>
        <v>335</v>
      </c>
      <c r="K42" s="346" t="s">
        <v>187</v>
      </c>
      <c r="L42" s="222">
        <f>+Árak!G35</f>
        <v>325</v>
      </c>
      <c r="M42" s="415"/>
    </row>
    <row r="43" spans="1:13" ht="75" customHeight="1" thickBot="1">
      <c r="A43" s="21" t="s">
        <v>44</v>
      </c>
      <c r="B43" s="22" t="s">
        <v>45</v>
      </c>
      <c r="C43" s="279" t="s">
        <v>191</v>
      </c>
      <c r="D43" s="250">
        <f>+Árak!C36</f>
        <v>170</v>
      </c>
      <c r="E43" s="335" t="s">
        <v>506</v>
      </c>
      <c r="F43" s="347">
        <f>+Árak!D36</f>
        <v>160</v>
      </c>
      <c r="G43" s="335" t="s">
        <v>507</v>
      </c>
      <c r="H43" s="347">
        <v>155</v>
      </c>
      <c r="I43" s="335" t="s">
        <v>508</v>
      </c>
      <c r="J43" s="345">
        <f>+Árak!F36</f>
        <v>150</v>
      </c>
      <c r="K43" s="346" t="s">
        <v>119</v>
      </c>
      <c r="L43" s="222">
        <f>+Árak!G36</f>
        <v>160</v>
      </c>
      <c r="M43" s="415"/>
    </row>
    <row r="44" spans="1:13" ht="45" customHeight="1" thickBot="1">
      <c r="A44" s="21" t="s">
        <v>46</v>
      </c>
      <c r="B44" s="22" t="s">
        <v>45</v>
      </c>
      <c r="C44" s="279" t="s">
        <v>47</v>
      </c>
      <c r="D44" s="250">
        <f>+Árak!C37</f>
        <v>130</v>
      </c>
      <c r="E44" s="335" t="s">
        <v>509</v>
      </c>
      <c r="F44" s="347">
        <f>+Árak!D37</f>
        <v>130</v>
      </c>
      <c r="G44" s="346" t="s">
        <v>496</v>
      </c>
      <c r="H44" s="347">
        <v>130</v>
      </c>
      <c r="I44" s="346" t="s">
        <v>220</v>
      </c>
      <c r="J44" s="345">
        <f>+Árak!F37</f>
        <v>130</v>
      </c>
      <c r="K44" s="346" t="s">
        <v>221</v>
      </c>
      <c r="L44" s="222">
        <f>+Árak!G37</f>
        <v>130</v>
      </c>
      <c r="M44" s="415"/>
    </row>
    <row r="45" spans="1:13" ht="18" customHeight="1" thickBot="1">
      <c r="A45" s="26" t="s">
        <v>48</v>
      </c>
      <c r="B45" s="39" t="s">
        <v>49</v>
      </c>
      <c r="C45" s="279" t="s">
        <v>50</v>
      </c>
      <c r="D45" s="250">
        <f>+Árak!C38</f>
        <v>70</v>
      </c>
      <c r="E45" s="346" t="s">
        <v>50</v>
      </c>
      <c r="F45" s="347">
        <f>+Árak!D38</f>
        <v>70</v>
      </c>
      <c r="G45" s="346" t="s">
        <v>50</v>
      </c>
      <c r="H45" s="347">
        <f>+Árak!E38</f>
        <v>70</v>
      </c>
      <c r="I45" s="346" t="s">
        <v>50</v>
      </c>
      <c r="J45" s="345">
        <f>+Árak!F38</f>
        <v>70</v>
      </c>
      <c r="K45" s="346" t="s">
        <v>50</v>
      </c>
      <c r="L45" s="222">
        <f>+Árak!G38</f>
        <v>70</v>
      </c>
      <c r="M45" s="415"/>
    </row>
    <row r="46" spans="1:13" ht="18" customHeight="1" thickBot="1">
      <c r="A46" s="148"/>
      <c r="B46" s="149"/>
      <c r="C46" s="282"/>
      <c r="D46" s="283"/>
      <c r="E46" s="349"/>
      <c r="F46" s="214"/>
      <c r="G46" s="349"/>
      <c r="H46" s="214"/>
      <c r="I46" s="349"/>
      <c r="J46" s="214"/>
      <c r="K46" s="349"/>
      <c r="L46" s="214"/>
      <c r="M46" s="415"/>
    </row>
    <row r="47" spans="1:13" ht="56.25" customHeight="1" thickBot="1">
      <c r="A47" s="248" t="s">
        <v>288</v>
      </c>
      <c r="B47" s="249" t="str">
        <f>"Sülidő menü
5 napra "&amp;Árak!B39&amp;" Ft/HÉT
"&amp;Árak!B39/5&amp;" Ft/nap"</f>
        <v>Sülidő menü
5 napra 4250 Ft/HÉT
850 Ft/nap</v>
      </c>
      <c r="C47" s="336" t="s">
        <v>497</v>
      </c>
      <c r="D47" s="250">
        <f>+Árak!C39</f>
        <v>995</v>
      </c>
      <c r="E47" s="348" t="s">
        <v>293</v>
      </c>
      <c r="F47" s="347">
        <f>+Árak!D39</f>
        <v>1015</v>
      </c>
      <c r="G47" s="336" t="s">
        <v>510</v>
      </c>
      <c r="H47" s="347">
        <f>+Árak!E39</f>
        <v>945</v>
      </c>
      <c r="I47" s="348" t="s">
        <v>295</v>
      </c>
      <c r="J47" s="347">
        <f>+Árak!F39</f>
        <v>990</v>
      </c>
      <c r="K47" s="348" t="s">
        <v>296</v>
      </c>
      <c r="L47" s="250">
        <f>+Árak!G39</f>
        <v>905</v>
      </c>
      <c r="M47" s="415"/>
    </row>
    <row r="48" spans="1:13" ht="56.25" customHeight="1" thickBot="1">
      <c r="A48" s="248" t="s">
        <v>289</v>
      </c>
      <c r="B48" s="249" t="str">
        <f>"Sülidő menü
5 napra "&amp;Árak!B40&amp;" Ft/HÉT
"&amp;Árak!B40/5&amp;" Ft/nap"</f>
        <v>Sülidő menü
5 napra 4250 Ft/HÉT
850 Ft/nap</v>
      </c>
      <c r="C48" s="336" t="s">
        <v>498</v>
      </c>
      <c r="D48" s="250">
        <f>+Árak!C40</f>
        <v>995</v>
      </c>
      <c r="E48" s="348" t="s">
        <v>294</v>
      </c>
      <c r="F48" s="347">
        <f>+Árak!D40</f>
        <v>1015</v>
      </c>
      <c r="G48" s="336" t="s">
        <v>511</v>
      </c>
      <c r="H48" s="347">
        <f>+Árak!E40</f>
        <v>945</v>
      </c>
      <c r="I48" s="336" t="s">
        <v>499</v>
      </c>
      <c r="J48" s="347">
        <f>+Árak!F40</f>
        <v>990</v>
      </c>
      <c r="K48" s="348" t="s">
        <v>297</v>
      </c>
      <c r="L48" s="250">
        <f>+Árak!G40</f>
        <v>905</v>
      </c>
      <c r="M48" s="415"/>
    </row>
    <row r="49" spans="1:13" ht="18" customHeight="1" thickBot="1">
      <c r="A49" s="246"/>
      <c r="B49" s="247"/>
      <c r="C49" s="349"/>
      <c r="D49" s="283"/>
      <c r="E49" s="349"/>
      <c r="F49" s="214"/>
      <c r="G49" s="349"/>
      <c r="H49" s="214"/>
      <c r="I49" s="349"/>
      <c r="J49" s="214"/>
      <c r="K49" s="349"/>
      <c r="L49" s="214"/>
      <c r="M49" s="415"/>
    </row>
    <row r="50" spans="1:13" ht="83.25" customHeight="1" thickBot="1">
      <c r="A50" s="145" t="s">
        <v>321</v>
      </c>
      <c r="B50" s="146" t="s">
        <v>52</v>
      </c>
      <c r="C50" s="360" t="s">
        <v>512</v>
      </c>
      <c r="D50" s="250">
        <f>+Árak!C41</f>
        <v>710</v>
      </c>
      <c r="E50" s="357" t="s">
        <v>336</v>
      </c>
      <c r="F50" s="347">
        <f>+Árak!D41</f>
        <v>645</v>
      </c>
      <c r="G50" s="357" t="s">
        <v>343</v>
      </c>
      <c r="H50" s="347">
        <f>+Árak!E41</f>
        <v>655</v>
      </c>
      <c r="I50" s="350" t="s">
        <v>348</v>
      </c>
      <c r="J50" s="345">
        <f>+Árak!F41</f>
        <v>550</v>
      </c>
      <c r="K50" s="350" t="s">
        <v>353</v>
      </c>
      <c r="L50" s="222">
        <f>+Árak!G41</f>
        <v>690</v>
      </c>
      <c r="M50" s="415"/>
    </row>
    <row r="51" spans="1:13" ht="99" customHeight="1" thickBot="1">
      <c r="A51" s="145" t="s">
        <v>322</v>
      </c>
      <c r="B51" s="40" t="s">
        <v>24</v>
      </c>
      <c r="C51" s="285" t="s">
        <v>331</v>
      </c>
      <c r="D51" s="250">
        <f>+Árak!C42</f>
        <v>1155</v>
      </c>
      <c r="E51" s="350" t="s">
        <v>337</v>
      </c>
      <c r="F51" s="347">
        <f>+Árak!D42</f>
        <v>1025</v>
      </c>
      <c r="G51" s="357" t="s">
        <v>513</v>
      </c>
      <c r="H51" s="347">
        <v>1145</v>
      </c>
      <c r="I51" s="350" t="s">
        <v>358</v>
      </c>
      <c r="J51" s="345">
        <f>+Árak!F42</f>
        <v>1140</v>
      </c>
      <c r="K51" s="357" t="s">
        <v>514</v>
      </c>
      <c r="L51" s="222">
        <f>+Árak!G42</f>
        <v>1145</v>
      </c>
      <c r="M51" s="415"/>
    </row>
    <row r="52" spans="1:13" ht="94.5" customHeight="1" thickBot="1">
      <c r="A52" s="145" t="s">
        <v>323</v>
      </c>
      <c r="B52" s="40" t="s">
        <v>24</v>
      </c>
      <c r="C52" s="286" t="s">
        <v>332</v>
      </c>
      <c r="D52" s="250">
        <f>+Árak!C43</f>
        <v>1225</v>
      </c>
      <c r="E52" s="350" t="s">
        <v>338</v>
      </c>
      <c r="F52" s="347">
        <f>+Árak!D43</f>
        <v>1045</v>
      </c>
      <c r="G52" s="350" t="s">
        <v>344</v>
      </c>
      <c r="H52" s="347">
        <f>+Árak!E43</f>
        <v>1185</v>
      </c>
      <c r="I52" s="350" t="s">
        <v>349</v>
      </c>
      <c r="J52" s="345">
        <f>+Árak!F43</f>
        <v>995</v>
      </c>
      <c r="K52" s="350" t="s">
        <v>354</v>
      </c>
      <c r="L52" s="222">
        <f>+Árak!G43</f>
        <v>1025</v>
      </c>
      <c r="M52" s="415"/>
    </row>
    <row r="53" spans="1:13" ht="119.25" customHeight="1" thickBot="1">
      <c r="A53" s="145" t="s">
        <v>324</v>
      </c>
      <c r="B53" s="40" t="s">
        <v>24</v>
      </c>
      <c r="C53" s="285" t="s">
        <v>333</v>
      </c>
      <c r="D53" s="250">
        <f>+Árak!C44</f>
        <v>1095</v>
      </c>
      <c r="E53" s="284" t="s">
        <v>339</v>
      </c>
      <c r="F53" s="250">
        <f>+Árak!D44</f>
        <v>1075</v>
      </c>
      <c r="G53" s="357" t="s">
        <v>345</v>
      </c>
      <c r="H53" s="250">
        <v>1095</v>
      </c>
      <c r="I53" s="357" t="s">
        <v>515</v>
      </c>
      <c r="J53" s="345">
        <f>+Árak!F44</f>
        <v>1085</v>
      </c>
      <c r="K53" s="350" t="s">
        <v>355</v>
      </c>
      <c r="L53" s="222">
        <f>+Árak!G44</f>
        <v>1195</v>
      </c>
      <c r="M53" s="415"/>
    </row>
    <row r="54" spans="1:13" ht="119.25" customHeight="1" thickBot="1">
      <c r="A54" s="145" t="s">
        <v>325</v>
      </c>
      <c r="B54" s="40" t="s">
        <v>24</v>
      </c>
      <c r="C54" s="287" t="s">
        <v>334</v>
      </c>
      <c r="D54" s="250">
        <f>+Árak!C45</f>
        <v>1275</v>
      </c>
      <c r="E54" s="284" t="s">
        <v>340</v>
      </c>
      <c r="F54" s="250">
        <f>+Árak!D45</f>
        <v>1155</v>
      </c>
      <c r="G54" s="357" t="s">
        <v>516</v>
      </c>
      <c r="H54" s="250">
        <v>1130</v>
      </c>
      <c r="I54" s="351" t="s">
        <v>350</v>
      </c>
      <c r="J54" s="345">
        <f>+Árak!F45</f>
        <v>1125</v>
      </c>
      <c r="K54" s="357" t="s">
        <v>517</v>
      </c>
      <c r="L54" s="222">
        <f>+Árak!G45</f>
        <v>1160</v>
      </c>
      <c r="M54" s="415"/>
    </row>
    <row r="55" spans="1:13" ht="119.25" customHeight="1" thickBot="1" thickTop="1">
      <c r="A55" s="145" t="s">
        <v>326</v>
      </c>
      <c r="B55" s="40" t="s">
        <v>24</v>
      </c>
      <c r="C55" s="284" t="s">
        <v>335</v>
      </c>
      <c r="D55" s="250">
        <f>+Árak!C46</f>
        <v>1175</v>
      </c>
      <c r="E55" s="284" t="s">
        <v>341</v>
      </c>
      <c r="F55" s="250">
        <f>+Árak!D46</f>
        <v>1225</v>
      </c>
      <c r="G55" s="357" t="s">
        <v>346</v>
      </c>
      <c r="H55" s="250">
        <v>1215</v>
      </c>
      <c r="I55" s="284" t="s">
        <v>351</v>
      </c>
      <c r="J55" s="280">
        <f>+Árak!F46</f>
        <v>1085</v>
      </c>
      <c r="K55" s="288" t="s">
        <v>356</v>
      </c>
      <c r="L55" s="222">
        <f>+Árak!G46</f>
        <v>1115</v>
      </c>
      <c r="M55" s="415"/>
    </row>
    <row r="56" spans="1:13" ht="120.75" customHeight="1" thickBot="1">
      <c r="A56" s="145" t="s">
        <v>327</v>
      </c>
      <c r="B56" s="40" t="str">
        <f>"Menü 
5 napra "&amp;Árak!B47&amp;" Ft/HÉT
"&amp;Árak!B47/5&amp;" Ft/nap"</f>
        <v>Menü 
5 napra 6950 Ft/HÉT
1390 Ft/nap</v>
      </c>
      <c r="C56" s="358" t="s">
        <v>519</v>
      </c>
      <c r="D56" s="347">
        <f>+Árak!C47</f>
        <v>1785</v>
      </c>
      <c r="E56" s="352" t="s">
        <v>359</v>
      </c>
      <c r="F56" s="347">
        <f>+Árak!D47</f>
        <v>1505</v>
      </c>
      <c r="G56" s="358" t="s">
        <v>518</v>
      </c>
      <c r="H56" s="347">
        <f>+Árak!E47</f>
        <v>1695</v>
      </c>
      <c r="I56" s="359" t="s">
        <v>520</v>
      </c>
      <c r="J56" s="345">
        <f>+Árak!F47</f>
        <v>1535</v>
      </c>
      <c r="K56" s="358" t="s">
        <v>521</v>
      </c>
      <c r="L56" s="222">
        <f>+Árak!G47</f>
        <v>1470</v>
      </c>
      <c r="M56" s="415"/>
    </row>
    <row r="57" spans="1:13" ht="57" customHeight="1" thickBot="1">
      <c r="A57" s="145" t="s">
        <v>328</v>
      </c>
      <c r="B57" s="161" t="s">
        <v>40</v>
      </c>
      <c r="C57" s="350" t="s">
        <v>387</v>
      </c>
      <c r="D57" s="347">
        <f>+Árak!C48</f>
        <v>605</v>
      </c>
      <c r="E57" s="350" t="s">
        <v>342</v>
      </c>
      <c r="F57" s="347">
        <f>+Árak!D48</f>
        <v>560</v>
      </c>
      <c r="G57" s="350" t="s">
        <v>347</v>
      </c>
      <c r="H57" s="347">
        <f>+Árak!E48</f>
        <v>570</v>
      </c>
      <c r="I57" s="350" t="s">
        <v>352</v>
      </c>
      <c r="J57" s="345">
        <f>+Árak!F48</f>
        <v>550</v>
      </c>
      <c r="K57" s="350" t="s">
        <v>357</v>
      </c>
      <c r="L57" s="222">
        <f>+Árak!G48</f>
        <v>540</v>
      </c>
      <c r="M57" s="415"/>
    </row>
    <row r="58" spans="1:13" ht="14.25" customHeight="1" thickBot="1">
      <c r="A58" s="11"/>
      <c r="B58" s="11"/>
      <c r="C58" s="353"/>
      <c r="D58" s="354"/>
      <c r="E58" s="353"/>
      <c r="F58" s="354"/>
      <c r="G58" s="353"/>
      <c r="H58" s="354"/>
      <c r="I58" s="353"/>
      <c r="J58" s="215"/>
      <c r="K58" s="353"/>
      <c r="L58" s="215"/>
      <c r="M58" s="415"/>
    </row>
    <row r="59" spans="1:13" ht="135.75" customHeight="1">
      <c r="A59" s="162" t="s">
        <v>57</v>
      </c>
      <c r="B59" s="168" t="s">
        <v>58</v>
      </c>
      <c r="C59" s="346" t="s">
        <v>269</v>
      </c>
      <c r="D59" s="347">
        <f>+Árak!C49</f>
        <v>1135</v>
      </c>
      <c r="E59" s="335" t="s">
        <v>522</v>
      </c>
      <c r="F59" s="347">
        <f>+Árak!D49</f>
        <v>1185</v>
      </c>
      <c r="G59" s="335" t="s">
        <v>523</v>
      </c>
      <c r="H59" s="347">
        <f>+Árak!E49</f>
        <v>1125</v>
      </c>
      <c r="I59" s="346" t="s">
        <v>253</v>
      </c>
      <c r="J59" s="345">
        <f>+Árak!F49</f>
        <v>1130</v>
      </c>
      <c r="K59" s="335" t="s">
        <v>524</v>
      </c>
      <c r="L59" s="222">
        <f>+Árak!G49</f>
        <v>1085</v>
      </c>
      <c r="M59" s="43"/>
    </row>
    <row r="60" spans="1:13" ht="104.25" customHeight="1" thickBot="1">
      <c r="A60" s="163" t="s">
        <v>59</v>
      </c>
      <c r="B60" s="168" t="s">
        <v>60</v>
      </c>
      <c r="C60" s="335" t="s">
        <v>525</v>
      </c>
      <c r="D60" s="347">
        <f>+Árak!C50</f>
        <v>755</v>
      </c>
      <c r="E60" s="335" t="s">
        <v>413</v>
      </c>
      <c r="F60" s="347">
        <f>+Árak!D50</f>
        <v>760</v>
      </c>
      <c r="G60" s="335" t="s">
        <v>526</v>
      </c>
      <c r="H60" s="347">
        <v>745</v>
      </c>
      <c r="I60" s="335" t="s">
        <v>527</v>
      </c>
      <c r="J60" s="345">
        <f>+Árak!F50</f>
        <v>815</v>
      </c>
      <c r="K60" s="346" t="s">
        <v>254</v>
      </c>
      <c r="L60" s="222">
        <f>+Árak!G50</f>
        <v>730</v>
      </c>
      <c r="M60" s="406" t="s">
        <v>61</v>
      </c>
    </row>
    <row r="61" spans="1:13" ht="130.5" customHeight="1" thickBot="1">
      <c r="A61" s="164" t="s">
        <v>62</v>
      </c>
      <c r="B61" s="168" t="s">
        <v>63</v>
      </c>
      <c r="C61" s="346" t="s">
        <v>270</v>
      </c>
      <c r="D61" s="347">
        <f>+Árak!C51</f>
        <v>1055</v>
      </c>
      <c r="E61" s="335" t="s">
        <v>528</v>
      </c>
      <c r="F61" s="347">
        <f>+Árak!D51</f>
        <v>1070</v>
      </c>
      <c r="G61" s="335" t="s">
        <v>529</v>
      </c>
      <c r="H61" s="347">
        <v>1045</v>
      </c>
      <c r="I61" s="335" t="s">
        <v>530</v>
      </c>
      <c r="J61" s="345">
        <f>+Árak!F51</f>
        <v>1095</v>
      </c>
      <c r="K61" s="346" t="s">
        <v>271</v>
      </c>
      <c r="L61" s="222">
        <f>+Árak!G51</f>
        <v>1125</v>
      </c>
      <c r="M61" s="406"/>
    </row>
    <row r="62" spans="1:13" ht="136.5" customHeight="1" thickBot="1">
      <c r="A62" s="163" t="s">
        <v>64</v>
      </c>
      <c r="B62" s="168" t="s">
        <v>65</v>
      </c>
      <c r="C62" s="346" t="s">
        <v>272</v>
      </c>
      <c r="D62" s="347">
        <f>+Árak!C52</f>
        <v>1145</v>
      </c>
      <c r="E62" s="335" t="s">
        <v>534</v>
      </c>
      <c r="F62" s="347">
        <f>+Árak!D52</f>
        <v>1055</v>
      </c>
      <c r="G62" s="335" t="s">
        <v>531</v>
      </c>
      <c r="H62" s="347">
        <f>+Árak!E52</f>
        <v>1135</v>
      </c>
      <c r="I62" s="335" t="s">
        <v>532</v>
      </c>
      <c r="J62" s="345">
        <f>+Árak!F52</f>
        <v>1070</v>
      </c>
      <c r="K62" s="335" t="s">
        <v>533</v>
      </c>
      <c r="L62" s="222">
        <f>+Árak!G52</f>
        <v>1225</v>
      </c>
      <c r="M62" s="406"/>
    </row>
    <row r="63" spans="1:13" ht="103.5" customHeight="1" thickBot="1">
      <c r="A63" s="165" t="s">
        <v>66</v>
      </c>
      <c r="B63" s="168" t="str">
        <f>"Office Menü 
5 napra "&amp;Árak!B53&amp;" Ft
"&amp;Árak!B53/5&amp;" Ft/nap"</f>
        <v>Office Menü 
5 napra 5750 Ft
1150 Ft/nap</v>
      </c>
      <c r="C63" s="346" t="s">
        <v>273</v>
      </c>
      <c r="D63" s="347">
        <f>+Árak!C53</f>
        <v>1245</v>
      </c>
      <c r="E63" s="335" t="s">
        <v>535</v>
      </c>
      <c r="F63" s="347">
        <f>+Árak!D53</f>
        <v>1415</v>
      </c>
      <c r="G63" s="335" t="s">
        <v>536</v>
      </c>
      <c r="H63" s="347">
        <f>+Árak!E53</f>
        <v>1330</v>
      </c>
      <c r="I63" s="335" t="s">
        <v>537</v>
      </c>
      <c r="J63" s="345">
        <f>+Árak!F53</f>
        <v>1245</v>
      </c>
      <c r="K63" s="346" t="s">
        <v>416</v>
      </c>
      <c r="L63" s="222">
        <f>+Árak!G53</f>
        <v>1315</v>
      </c>
      <c r="M63" s="38"/>
    </row>
    <row r="64" spans="1:13" ht="129" customHeight="1" thickBot="1">
      <c r="A64" s="166" t="s">
        <v>67</v>
      </c>
      <c r="B64" s="168" t="s">
        <v>68</v>
      </c>
      <c r="C64" s="346" t="s">
        <v>255</v>
      </c>
      <c r="D64" s="347">
        <f>+Árak!C54</f>
        <v>1085</v>
      </c>
      <c r="E64" s="346" t="s">
        <v>256</v>
      </c>
      <c r="F64" s="347">
        <f>+Árak!D54</f>
        <v>1080</v>
      </c>
      <c r="G64" s="335" t="s">
        <v>538</v>
      </c>
      <c r="H64" s="347">
        <v>1085</v>
      </c>
      <c r="I64" s="346" t="s">
        <v>274</v>
      </c>
      <c r="J64" s="345">
        <f>+Árak!F54</f>
        <v>1045</v>
      </c>
      <c r="K64" s="346" t="s">
        <v>386</v>
      </c>
      <c r="L64" s="222">
        <f>+Árak!G54</f>
        <v>1075</v>
      </c>
      <c r="M64" s="401"/>
    </row>
    <row r="65" spans="1:13" ht="116.25" customHeight="1" thickBot="1">
      <c r="A65" s="167" t="s">
        <v>69</v>
      </c>
      <c r="B65" s="168" t="s">
        <v>70</v>
      </c>
      <c r="C65" s="335" t="s">
        <v>539</v>
      </c>
      <c r="D65" s="347">
        <f>+Árak!C55</f>
        <v>870</v>
      </c>
      <c r="E65" s="335" t="s">
        <v>414</v>
      </c>
      <c r="F65" s="347">
        <f>+Árak!D55</f>
        <v>1055</v>
      </c>
      <c r="G65" s="335" t="s">
        <v>540</v>
      </c>
      <c r="H65" s="347">
        <v>955</v>
      </c>
      <c r="I65" s="346" t="s">
        <v>257</v>
      </c>
      <c r="J65" s="345">
        <f>+Árak!F55</f>
        <v>880</v>
      </c>
      <c r="K65" s="346" t="s">
        <v>360</v>
      </c>
      <c r="L65" s="222">
        <f>+Árak!G55</f>
        <v>925</v>
      </c>
      <c r="M65" s="401"/>
    </row>
    <row r="66" spans="1:13" ht="143.25" customHeight="1" thickBot="1">
      <c r="A66" s="167" t="s">
        <v>71</v>
      </c>
      <c r="B66" s="168" t="s">
        <v>72</v>
      </c>
      <c r="C66" s="346" t="s">
        <v>247</v>
      </c>
      <c r="D66" s="347">
        <f>+Árak!C56</f>
        <v>1035</v>
      </c>
      <c r="E66" s="346" t="s">
        <v>258</v>
      </c>
      <c r="F66" s="347">
        <f>+Árak!D56</f>
        <v>1085</v>
      </c>
      <c r="G66" s="346" t="s">
        <v>259</v>
      </c>
      <c r="H66" s="347">
        <f>+Árak!E56</f>
        <v>1145</v>
      </c>
      <c r="I66" s="346" t="s">
        <v>260</v>
      </c>
      <c r="J66" s="345">
        <f>+Árak!F56</f>
        <v>1105</v>
      </c>
      <c r="K66" s="346" t="s">
        <v>298</v>
      </c>
      <c r="L66" s="222">
        <f>+Árak!G56</f>
        <v>1045</v>
      </c>
      <c r="M66" s="401"/>
    </row>
    <row r="67" spans="1:13" ht="160.5" customHeight="1" thickBot="1">
      <c r="A67" s="167" t="s">
        <v>73</v>
      </c>
      <c r="B67" s="168" t="s">
        <v>74</v>
      </c>
      <c r="C67" s="335" t="s">
        <v>541</v>
      </c>
      <c r="D67" s="347">
        <f>+Árak!C57</f>
        <v>1145</v>
      </c>
      <c r="E67" s="346" t="s">
        <v>261</v>
      </c>
      <c r="F67" s="347">
        <f>+Árak!D57</f>
        <v>1080</v>
      </c>
      <c r="G67" s="335" t="s">
        <v>542</v>
      </c>
      <c r="H67" s="347">
        <v>1045</v>
      </c>
      <c r="I67" s="346" t="s">
        <v>262</v>
      </c>
      <c r="J67" s="345">
        <f>+Árak!F57</f>
        <v>1085</v>
      </c>
      <c r="K67" s="346" t="s">
        <v>263</v>
      </c>
      <c r="L67" s="222">
        <f>+Árak!G57</f>
        <v>1090</v>
      </c>
      <c r="M67" s="401"/>
    </row>
    <row r="68" spans="1:13" ht="63" customHeight="1" thickBot="1">
      <c r="A68" s="204" t="s">
        <v>75</v>
      </c>
      <c r="B68" s="205" t="s">
        <v>76</v>
      </c>
      <c r="C68" s="281" t="s">
        <v>222</v>
      </c>
      <c r="D68" s="289">
        <f>+Árak!C58</f>
        <v>415</v>
      </c>
      <c r="E68" s="281" t="s">
        <v>223</v>
      </c>
      <c r="F68" s="289">
        <f>+Árak!D58</f>
        <v>495</v>
      </c>
      <c r="G68" s="356" t="s">
        <v>543</v>
      </c>
      <c r="H68" s="289">
        <v>410</v>
      </c>
      <c r="I68" s="355" t="s">
        <v>415</v>
      </c>
      <c r="J68" s="290">
        <f>+Árak!F58</f>
        <v>415</v>
      </c>
      <c r="K68" s="281" t="s">
        <v>224</v>
      </c>
      <c r="L68" s="216">
        <f>+Árak!G58</f>
        <v>410</v>
      </c>
      <c r="M68" s="401"/>
    </row>
    <row r="69" spans="1:13" ht="63" customHeight="1" thickBot="1">
      <c r="A69" s="206" t="s">
        <v>236</v>
      </c>
      <c r="B69" s="168" t="s">
        <v>237</v>
      </c>
      <c r="C69" s="279" t="s">
        <v>237</v>
      </c>
      <c r="D69" s="250">
        <f>+Árak!C61</f>
        <v>130</v>
      </c>
      <c r="E69" s="279" t="s">
        <v>237</v>
      </c>
      <c r="F69" s="250">
        <f>+Árak!D61</f>
        <v>130</v>
      </c>
      <c r="G69" s="279" t="s">
        <v>237</v>
      </c>
      <c r="H69" s="250">
        <f>+Árak!E61</f>
        <v>130</v>
      </c>
      <c r="I69" s="279" t="s">
        <v>237</v>
      </c>
      <c r="J69" s="280">
        <f>+Árak!F61</f>
        <v>130</v>
      </c>
      <c r="K69" s="279" t="s">
        <v>237</v>
      </c>
      <c r="L69" s="222">
        <f>+Árak!G61</f>
        <v>130</v>
      </c>
      <c r="M69" s="401"/>
    </row>
    <row r="70" spans="3:13" ht="18" customHeight="1" thickBot="1">
      <c r="C70" s="44"/>
      <c r="D70" s="41"/>
      <c r="E70" s="157"/>
      <c r="F70" s="158"/>
      <c r="G70" s="159"/>
      <c r="H70" s="158"/>
      <c r="I70" s="159"/>
      <c r="J70" s="160"/>
      <c r="K70" s="159"/>
      <c r="L70" s="160"/>
      <c r="M70" s="401"/>
    </row>
    <row r="71" spans="3:17" ht="21" customHeight="1" thickBot="1">
      <c r="C71" s="44"/>
      <c r="D71" s="41"/>
      <c r="E71" s="402" t="str">
        <f>+C2</f>
        <v>08.26. Hétfő</v>
      </c>
      <c r="F71" s="403"/>
      <c r="G71" s="402" t="str">
        <f>+E2</f>
        <v>08.27. Kedd</v>
      </c>
      <c r="H71" s="403"/>
      <c r="I71" s="402" t="str">
        <f>+G2</f>
        <v>08.28. Szerda</v>
      </c>
      <c r="J71" s="403"/>
      <c r="K71" s="402" t="str">
        <f>+I2</f>
        <v>08.29. Csütörtök</v>
      </c>
      <c r="L71" s="403"/>
      <c r="M71" s="402" t="str">
        <f>+K2</f>
        <v>08.30. Péntek</v>
      </c>
      <c r="N71" s="403"/>
      <c r="O71" s="392" t="s">
        <v>425</v>
      </c>
      <c r="P71" s="392"/>
      <c r="Q71" s="45" t="s">
        <v>426</v>
      </c>
    </row>
    <row r="72" spans="1:17" ht="101.25" customHeight="1">
      <c r="A72" s="46" t="s">
        <v>77</v>
      </c>
      <c r="B72" s="45" t="str">
        <f>"SPEED menü 
"&amp;Árak!B59&amp;" Ft/hét
"&amp;Árak!C59&amp;" Ft/nap"</f>
        <v>SPEED menü 
11130 Ft/hét
1590 Ft/nap</v>
      </c>
      <c r="C72" s="47" t="s">
        <v>78</v>
      </c>
      <c r="D72" s="48"/>
      <c r="E72" s="393" t="s">
        <v>275</v>
      </c>
      <c r="F72" s="378"/>
      <c r="G72" s="377" t="s">
        <v>258</v>
      </c>
      <c r="H72" s="378"/>
      <c r="I72" s="377" t="s">
        <v>276</v>
      </c>
      <c r="J72" s="378"/>
      <c r="K72" s="377" t="s">
        <v>234</v>
      </c>
      <c r="L72" s="378"/>
      <c r="M72" s="377" t="s">
        <v>280</v>
      </c>
      <c r="N72" s="378"/>
      <c r="O72" s="377" t="s">
        <v>361</v>
      </c>
      <c r="P72" s="378"/>
      <c r="Q72" s="339" t="s">
        <v>235</v>
      </c>
    </row>
    <row r="73" spans="1:17" ht="71.25" customHeight="1">
      <c r="A73" s="49"/>
      <c r="B73" s="50"/>
      <c r="C73" s="51" t="s">
        <v>79</v>
      </c>
      <c r="D73" s="52"/>
      <c r="E73" s="407" t="s">
        <v>194</v>
      </c>
      <c r="F73" s="380"/>
      <c r="G73" s="390" t="s">
        <v>277</v>
      </c>
      <c r="H73" s="391"/>
      <c r="I73" s="390" t="s">
        <v>230</v>
      </c>
      <c r="J73" s="391"/>
      <c r="K73" s="390" t="s">
        <v>231</v>
      </c>
      <c r="L73" s="391"/>
      <c r="M73" s="404" t="s">
        <v>544</v>
      </c>
      <c r="N73" s="405"/>
      <c r="O73" s="379" t="s">
        <v>198</v>
      </c>
      <c r="P73" s="380"/>
      <c r="Q73" s="340" t="s">
        <v>232</v>
      </c>
    </row>
    <row r="74" spans="1:17" ht="45.75" customHeight="1">
      <c r="A74" s="49"/>
      <c r="B74" s="50"/>
      <c r="C74" s="51" t="s">
        <v>80</v>
      </c>
      <c r="D74" s="52"/>
      <c r="E74" s="407" t="s">
        <v>225</v>
      </c>
      <c r="F74" s="380"/>
      <c r="G74" s="390" t="s">
        <v>248</v>
      </c>
      <c r="H74" s="391"/>
      <c r="I74" s="390" t="s">
        <v>196</v>
      </c>
      <c r="J74" s="391"/>
      <c r="K74" s="390" t="s">
        <v>195</v>
      </c>
      <c r="L74" s="391"/>
      <c r="M74" s="390" t="s">
        <v>197</v>
      </c>
      <c r="N74" s="391"/>
      <c r="O74" s="379" t="s">
        <v>199</v>
      </c>
      <c r="P74" s="380"/>
      <c r="Q74" s="340" t="s">
        <v>200</v>
      </c>
    </row>
    <row r="75" spans="1:17" ht="52.5" customHeight="1" thickBot="1">
      <c r="A75" s="53"/>
      <c r="B75" s="54"/>
      <c r="C75" s="55" t="s">
        <v>1</v>
      </c>
      <c r="D75" s="56"/>
      <c r="E75" s="400" t="s">
        <v>388</v>
      </c>
      <c r="F75" s="389"/>
      <c r="G75" s="388" t="s">
        <v>226</v>
      </c>
      <c r="H75" s="389"/>
      <c r="I75" s="388" t="s">
        <v>278</v>
      </c>
      <c r="J75" s="389"/>
      <c r="K75" s="388" t="s">
        <v>279</v>
      </c>
      <c r="L75" s="389"/>
      <c r="M75" s="388" t="s">
        <v>229</v>
      </c>
      <c r="N75" s="389"/>
      <c r="O75" s="386" t="s">
        <v>227</v>
      </c>
      <c r="P75" s="387"/>
      <c r="Q75" s="341" t="s">
        <v>228</v>
      </c>
    </row>
    <row r="76" spans="1:17" ht="30.75" customHeight="1" thickBot="1">
      <c r="A76" s="320"/>
      <c r="B76" s="246"/>
      <c r="D76" s="321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9"/>
      <c r="P76" s="319"/>
      <c r="Q76" s="318"/>
    </row>
    <row r="77" spans="3:18" ht="52.5" customHeight="1" thickBot="1">
      <c r="C77" s="44"/>
      <c r="D77" s="41"/>
      <c r="E77" s="374" t="s">
        <v>420</v>
      </c>
      <c r="F77" s="375"/>
      <c r="G77" s="374" t="s">
        <v>421</v>
      </c>
      <c r="H77" s="375"/>
      <c r="I77" s="374" t="s">
        <v>422</v>
      </c>
      <c r="J77" s="375"/>
      <c r="K77" s="374" t="s">
        <v>423</v>
      </c>
      <c r="L77" s="375"/>
      <c r="M77" s="374" t="s">
        <v>424</v>
      </c>
      <c r="N77" s="375"/>
      <c r="O77" s="376" t="s">
        <v>427</v>
      </c>
      <c r="P77" s="374"/>
      <c r="Q77" s="412" t="s">
        <v>428</v>
      </c>
      <c r="R77" s="412"/>
    </row>
    <row r="78" spans="1:18" ht="52.5" customHeight="1">
      <c r="A78" s="322" t="s">
        <v>384</v>
      </c>
      <c r="B78" s="323" t="s">
        <v>385</v>
      </c>
      <c r="C78" s="324" t="s">
        <v>78</v>
      </c>
      <c r="D78" s="325"/>
      <c r="E78" s="373" t="s">
        <v>545</v>
      </c>
      <c r="F78" s="373"/>
      <c r="G78" s="368" t="s">
        <v>252</v>
      </c>
      <c r="H78" s="368"/>
      <c r="I78" s="373" t="s">
        <v>546</v>
      </c>
      <c r="J78" s="373"/>
      <c r="K78" s="373" t="s">
        <v>412</v>
      </c>
      <c r="L78" s="373"/>
      <c r="M78" s="367" t="s">
        <v>251</v>
      </c>
      <c r="N78" s="367"/>
      <c r="O78" s="368" t="s">
        <v>401</v>
      </c>
      <c r="P78" s="368"/>
      <c r="Q78" s="410" t="s">
        <v>405</v>
      </c>
      <c r="R78" s="410"/>
    </row>
    <row r="79" spans="1:18" ht="52.5" customHeight="1">
      <c r="A79" s="326"/>
      <c r="B79" s="327"/>
      <c r="C79" s="328" t="s">
        <v>79</v>
      </c>
      <c r="D79" s="329"/>
      <c r="E79" s="370" t="s">
        <v>389</v>
      </c>
      <c r="F79" s="370"/>
      <c r="G79" s="368" t="s">
        <v>392</v>
      </c>
      <c r="H79" s="368"/>
      <c r="I79" s="368" t="s">
        <v>395</v>
      </c>
      <c r="J79" s="368"/>
      <c r="K79" s="368" t="s">
        <v>415</v>
      </c>
      <c r="L79" s="368"/>
      <c r="M79" s="368" t="s">
        <v>135</v>
      </c>
      <c r="N79" s="368"/>
      <c r="O79" s="372" t="s">
        <v>402</v>
      </c>
      <c r="P79" s="372"/>
      <c r="Q79" s="411" t="s">
        <v>406</v>
      </c>
      <c r="R79" s="411"/>
    </row>
    <row r="80" spans="1:18" ht="52.5" customHeight="1">
      <c r="A80" s="326"/>
      <c r="B80" s="327"/>
      <c r="C80" s="328" t="s">
        <v>80</v>
      </c>
      <c r="D80" s="329"/>
      <c r="E80" s="368" t="s">
        <v>390</v>
      </c>
      <c r="F80" s="368"/>
      <c r="G80" s="368" t="s">
        <v>393</v>
      </c>
      <c r="H80" s="368"/>
      <c r="I80" s="371" t="s">
        <v>396</v>
      </c>
      <c r="J80" s="371"/>
      <c r="K80" s="371" t="s">
        <v>398</v>
      </c>
      <c r="L80" s="371"/>
      <c r="M80" s="367" t="s">
        <v>400</v>
      </c>
      <c r="N80" s="367"/>
      <c r="O80" s="372" t="s">
        <v>403</v>
      </c>
      <c r="P80" s="372"/>
      <c r="Q80" s="410" t="s">
        <v>407</v>
      </c>
      <c r="R80" s="410"/>
    </row>
    <row r="81" spans="1:18" ht="52.5" customHeight="1" thickBot="1">
      <c r="A81" s="330"/>
      <c r="B81" s="331"/>
      <c r="C81" s="332" t="s">
        <v>1</v>
      </c>
      <c r="D81" s="333"/>
      <c r="E81" s="367" t="s">
        <v>391</v>
      </c>
      <c r="F81" s="367"/>
      <c r="G81" s="368" t="s">
        <v>394</v>
      </c>
      <c r="H81" s="368"/>
      <c r="I81" s="368" t="s">
        <v>397</v>
      </c>
      <c r="J81" s="368"/>
      <c r="K81" s="367" t="s">
        <v>399</v>
      </c>
      <c r="L81" s="367"/>
      <c r="M81" s="369" t="s">
        <v>547</v>
      </c>
      <c r="N81" s="369"/>
      <c r="O81" s="368" t="s">
        <v>404</v>
      </c>
      <c r="P81" s="368"/>
      <c r="Q81" s="410" t="s">
        <v>408</v>
      </c>
      <c r="R81" s="410"/>
    </row>
    <row r="82" spans="1:17" ht="27" customHeight="1">
      <c r="A82" s="320"/>
      <c r="B82" s="246"/>
      <c r="D82" s="321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9"/>
      <c r="P82" s="319"/>
      <c r="Q82" s="318"/>
    </row>
    <row r="83" spans="1:17" ht="52.5" customHeight="1">
      <c r="A83" s="217"/>
      <c r="B83" s="218"/>
      <c r="C83" s="362" t="str">
        <f>C2</f>
        <v>08.26. Hétfő</v>
      </c>
      <c r="D83" s="363"/>
      <c r="E83" s="362" t="str">
        <f>E2</f>
        <v>08.27. Kedd</v>
      </c>
      <c r="F83" s="363"/>
      <c r="G83" s="362" t="str">
        <f>G2</f>
        <v>08.28. Szerda</v>
      </c>
      <c r="H83" s="363"/>
      <c r="I83" s="362" t="str">
        <f>I2</f>
        <v>08.29. Csütörtök</v>
      </c>
      <c r="J83" s="363"/>
      <c r="K83" s="362" t="str">
        <f>K2</f>
        <v>08.30. Péntek</v>
      </c>
      <c r="L83" s="363"/>
      <c r="M83" s="362" t="s">
        <v>578</v>
      </c>
      <c r="N83" s="363"/>
      <c r="O83" s="319"/>
      <c r="P83" s="319"/>
      <c r="Q83" s="318"/>
    </row>
    <row r="84" spans="1:17" ht="52.5" customHeight="1">
      <c r="A84" s="219" t="s">
        <v>281</v>
      </c>
      <c r="B84" s="381" t="s">
        <v>282</v>
      </c>
      <c r="C84" s="291" t="s">
        <v>548</v>
      </c>
      <c r="D84" s="292">
        <v>565</v>
      </c>
      <c r="E84" s="293" t="s">
        <v>554</v>
      </c>
      <c r="F84" s="292">
        <v>660</v>
      </c>
      <c r="G84" s="291" t="s">
        <v>560</v>
      </c>
      <c r="H84" s="292">
        <v>460</v>
      </c>
      <c r="I84" s="291" t="s">
        <v>566</v>
      </c>
      <c r="J84" s="292">
        <f>+Árak!F62</f>
        <v>530</v>
      </c>
      <c r="K84" s="291" t="s">
        <v>572</v>
      </c>
      <c r="L84" s="294">
        <f>+Árak!G62</f>
        <v>515</v>
      </c>
      <c r="M84" s="291"/>
      <c r="N84" s="294">
        <f>+Árak!I62</f>
        <v>0</v>
      </c>
      <c r="O84" s="319"/>
      <c r="P84" s="319"/>
      <c r="Q84" s="318"/>
    </row>
    <row r="85" spans="1:17" ht="52.5" customHeight="1">
      <c r="A85" s="219" t="s">
        <v>283</v>
      </c>
      <c r="B85" s="382"/>
      <c r="C85" s="291" t="s">
        <v>549</v>
      </c>
      <c r="D85" s="292">
        <v>990</v>
      </c>
      <c r="E85" s="291" t="s">
        <v>555</v>
      </c>
      <c r="F85" s="292">
        <v>1090</v>
      </c>
      <c r="G85" s="291" t="s">
        <v>561</v>
      </c>
      <c r="H85" s="292">
        <v>1030</v>
      </c>
      <c r="I85" s="291" t="s">
        <v>567</v>
      </c>
      <c r="J85" s="292">
        <f>+Árak!F63</f>
        <v>690</v>
      </c>
      <c r="K85" s="291" t="s">
        <v>573</v>
      </c>
      <c r="L85" s="294">
        <f>+Árak!G63</f>
        <v>990</v>
      </c>
      <c r="M85" s="291" t="s">
        <v>579</v>
      </c>
      <c r="N85" s="294">
        <v>1090</v>
      </c>
      <c r="O85" s="319"/>
      <c r="P85" s="319"/>
      <c r="Q85" s="318"/>
    </row>
    <row r="86" spans="1:17" ht="52.5" customHeight="1">
      <c r="A86" s="219" t="s">
        <v>284</v>
      </c>
      <c r="B86" s="382"/>
      <c r="C86" s="291" t="s">
        <v>550</v>
      </c>
      <c r="D86" s="292">
        <v>995</v>
      </c>
      <c r="E86" s="291" t="s">
        <v>556</v>
      </c>
      <c r="F86" s="292">
        <v>845</v>
      </c>
      <c r="G86" s="291" t="s">
        <v>562</v>
      </c>
      <c r="H86" s="292">
        <v>830</v>
      </c>
      <c r="I86" s="291" t="s">
        <v>568</v>
      </c>
      <c r="J86" s="292">
        <f>+Árak!F64</f>
        <v>1040</v>
      </c>
      <c r="K86" s="291" t="s">
        <v>574</v>
      </c>
      <c r="L86" s="294">
        <f>+Árak!G64</f>
        <v>1095</v>
      </c>
      <c r="M86" s="291"/>
      <c r="N86" s="294">
        <f>+Árak!I64</f>
        <v>0</v>
      </c>
      <c r="O86" s="319"/>
      <c r="P86" s="319"/>
      <c r="Q86" s="318"/>
    </row>
    <row r="87" spans="1:17" ht="52.5" customHeight="1">
      <c r="A87" s="219" t="s">
        <v>285</v>
      </c>
      <c r="B87" s="382"/>
      <c r="C87" s="291" t="s">
        <v>551</v>
      </c>
      <c r="D87" s="292">
        <v>745</v>
      </c>
      <c r="E87" s="291" t="s">
        <v>557</v>
      </c>
      <c r="F87" s="292">
        <v>945</v>
      </c>
      <c r="G87" s="291" t="s">
        <v>563</v>
      </c>
      <c r="H87" s="292">
        <v>950</v>
      </c>
      <c r="I87" s="291" t="s">
        <v>569</v>
      </c>
      <c r="J87" s="292">
        <f>+Árak!F65</f>
        <v>845</v>
      </c>
      <c r="K87" s="291" t="s">
        <v>575</v>
      </c>
      <c r="L87" s="294">
        <f>+Árak!G65</f>
        <v>1090</v>
      </c>
      <c r="M87" s="291"/>
      <c r="N87" s="294">
        <f>+Árak!I65</f>
        <v>0</v>
      </c>
      <c r="O87" s="319"/>
      <c r="P87" s="319"/>
      <c r="Q87" s="318"/>
    </row>
    <row r="88" spans="1:17" ht="70.5" customHeight="1">
      <c r="A88" s="219" t="s">
        <v>286</v>
      </c>
      <c r="B88" s="382"/>
      <c r="C88" s="291" t="s">
        <v>552</v>
      </c>
      <c r="D88" s="292">
        <v>845</v>
      </c>
      <c r="E88" s="291" t="s">
        <v>558</v>
      </c>
      <c r="F88" s="292">
        <v>950</v>
      </c>
      <c r="G88" s="291" t="s">
        <v>564</v>
      </c>
      <c r="H88" s="292">
        <v>995</v>
      </c>
      <c r="I88" s="291" t="s">
        <v>570</v>
      </c>
      <c r="J88" s="292">
        <f>+Árak!F66</f>
        <v>805</v>
      </c>
      <c r="K88" s="291" t="s">
        <v>576</v>
      </c>
      <c r="L88" s="294">
        <f>+Árak!G66</f>
        <v>915</v>
      </c>
      <c r="M88" s="291" t="s">
        <v>580</v>
      </c>
      <c r="N88" s="294">
        <v>890</v>
      </c>
      <c r="O88" s="319"/>
      <c r="P88" s="319"/>
      <c r="Q88" s="318"/>
    </row>
    <row r="89" spans="1:19" ht="59.25" customHeight="1">
      <c r="A89" s="220" t="s">
        <v>287</v>
      </c>
      <c r="B89" s="383"/>
      <c r="C89" s="291" t="s">
        <v>553</v>
      </c>
      <c r="D89" s="292">
        <v>1130</v>
      </c>
      <c r="E89" s="291" t="s">
        <v>559</v>
      </c>
      <c r="F89" s="292">
        <v>1140</v>
      </c>
      <c r="G89" s="291" t="s">
        <v>565</v>
      </c>
      <c r="H89" s="292">
        <v>915</v>
      </c>
      <c r="I89" s="291" t="s">
        <v>571</v>
      </c>
      <c r="J89" s="292">
        <f>+Árak!F67</f>
        <v>945</v>
      </c>
      <c r="K89" s="291" t="s">
        <v>577</v>
      </c>
      <c r="L89" s="294">
        <f>+Árak!G67</f>
        <v>1115</v>
      </c>
      <c r="M89" s="291"/>
      <c r="N89" s="294">
        <f>+Árak!I67</f>
        <v>0</v>
      </c>
      <c r="S89" s="57"/>
    </row>
    <row r="90" spans="1:19" ht="34.5" customHeight="1">
      <c r="A90" s="342"/>
      <c r="B90" s="343"/>
      <c r="C90" s="252"/>
      <c r="D90" s="221"/>
      <c r="E90" s="252"/>
      <c r="F90" s="221"/>
      <c r="G90" s="252"/>
      <c r="H90" s="221"/>
      <c r="I90" s="252"/>
      <c r="J90" s="221"/>
      <c r="K90" s="252"/>
      <c r="L90" s="221"/>
      <c r="N90" s="57"/>
      <c r="S90" s="57"/>
    </row>
    <row r="91" spans="1:19" ht="13.5" customHeight="1">
      <c r="A91" s="271" t="s">
        <v>363</v>
      </c>
      <c r="B91" s="212"/>
      <c r="C91" s="213" t="s">
        <v>364</v>
      </c>
      <c r="D91" s="272">
        <v>99</v>
      </c>
      <c r="E91" s="213" t="s">
        <v>364</v>
      </c>
      <c r="F91" s="272">
        <v>99</v>
      </c>
      <c r="G91" s="213" t="s">
        <v>364</v>
      </c>
      <c r="H91" s="272">
        <v>99</v>
      </c>
      <c r="I91" s="213" t="s">
        <v>364</v>
      </c>
      <c r="J91" s="272">
        <v>99</v>
      </c>
      <c r="K91" s="213" t="s">
        <v>364</v>
      </c>
      <c r="L91" s="272">
        <v>99</v>
      </c>
      <c r="N91" s="57"/>
      <c r="S91" s="57"/>
    </row>
    <row r="92" spans="1:19" ht="13.5" customHeight="1">
      <c r="A92" s="271" t="s">
        <v>365</v>
      </c>
      <c r="B92" s="212"/>
      <c r="C92" s="213" t="s">
        <v>366</v>
      </c>
      <c r="D92" s="272">
        <v>99</v>
      </c>
      <c r="E92" s="213" t="s">
        <v>366</v>
      </c>
      <c r="F92" s="272">
        <v>99</v>
      </c>
      <c r="G92" s="213" t="s">
        <v>366</v>
      </c>
      <c r="H92" s="272">
        <v>99</v>
      </c>
      <c r="I92" s="213" t="s">
        <v>366</v>
      </c>
      <c r="J92" s="272">
        <v>99</v>
      </c>
      <c r="K92" s="213" t="s">
        <v>366</v>
      </c>
      <c r="L92" s="272">
        <v>99</v>
      </c>
      <c r="N92" s="57"/>
      <c r="S92" s="57"/>
    </row>
    <row r="93" spans="1:19" ht="24.75" customHeight="1">
      <c r="A93" s="271" t="s">
        <v>367</v>
      </c>
      <c r="B93" s="212"/>
      <c r="C93" s="213" t="s">
        <v>368</v>
      </c>
      <c r="D93" s="272">
        <v>99</v>
      </c>
      <c r="E93" s="213" t="s">
        <v>368</v>
      </c>
      <c r="F93" s="272">
        <v>99</v>
      </c>
      <c r="G93" s="213" t="s">
        <v>368</v>
      </c>
      <c r="H93" s="272">
        <v>99</v>
      </c>
      <c r="I93" s="213" t="s">
        <v>368</v>
      </c>
      <c r="J93" s="272">
        <v>99</v>
      </c>
      <c r="K93" s="213" t="s">
        <v>368</v>
      </c>
      <c r="L93" s="272">
        <v>99</v>
      </c>
      <c r="N93" s="57"/>
      <c r="S93" s="57"/>
    </row>
    <row r="94" spans="1:12" ht="26.25" customHeight="1">
      <c r="A94" s="271" t="s">
        <v>369</v>
      </c>
      <c r="B94" s="212"/>
      <c r="C94" s="213" t="s">
        <v>370</v>
      </c>
      <c r="D94" s="272">
        <v>99</v>
      </c>
      <c r="E94" s="213" t="s">
        <v>370</v>
      </c>
      <c r="F94" s="272">
        <v>99</v>
      </c>
      <c r="G94" s="213" t="s">
        <v>370</v>
      </c>
      <c r="H94" s="272">
        <v>99</v>
      </c>
      <c r="I94" s="213" t="s">
        <v>370</v>
      </c>
      <c r="J94" s="272">
        <v>99</v>
      </c>
      <c r="K94" s="213" t="s">
        <v>370</v>
      </c>
      <c r="L94" s="272">
        <v>99</v>
      </c>
    </row>
    <row r="95" spans="1:12" ht="12.75" customHeight="1">
      <c r="A95" s="271" t="s">
        <v>371</v>
      </c>
      <c r="B95" s="212"/>
      <c r="C95" s="213" t="s">
        <v>372</v>
      </c>
      <c r="D95" s="272">
        <v>99</v>
      </c>
      <c r="E95" s="213" t="s">
        <v>372</v>
      </c>
      <c r="F95" s="272">
        <v>99</v>
      </c>
      <c r="G95" s="213" t="s">
        <v>372</v>
      </c>
      <c r="H95" s="272">
        <v>99</v>
      </c>
      <c r="I95" s="213" t="s">
        <v>372</v>
      </c>
      <c r="J95" s="272">
        <v>99</v>
      </c>
      <c r="K95" s="213" t="s">
        <v>372</v>
      </c>
      <c r="L95" s="272">
        <v>99</v>
      </c>
    </row>
    <row r="96" spans="1:12" ht="28.5" customHeight="1">
      <c r="A96" s="271" t="s">
        <v>373</v>
      </c>
      <c r="B96" s="212"/>
      <c r="C96" s="213" t="s">
        <v>374</v>
      </c>
      <c r="D96" s="272">
        <v>99</v>
      </c>
      <c r="E96" s="213" t="s">
        <v>374</v>
      </c>
      <c r="F96" s="272">
        <v>99</v>
      </c>
      <c r="G96" s="213" t="s">
        <v>374</v>
      </c>
      <c r="H96" s="272">
        <v>99</v>
      </c>
      <c r="I96" s="213" t="s">
        <v>374</v>
      </c>
      <c r="J96" s="272">
        <v>99</v>
      </c>
      <c r="K96" s="213" t="s">
        <v>374</v>
      </c>
      <c r="L96" s="272">
        <v>99</v>
      </c>
    </row>
    <row r="97" spans="1:12" ht="12.75">
      <c r="A97" s="271" t="s">
        <v>375</v>
      </c>
      <c r="B97" s="212"/>
      <c r="C97" s="213" t="s">
        <v>376</v>
      </c>
      <c r="D97" s="272">
        <v>199</v>
      </c>
      <c r="E97" s="213" t="s">
        <v>376</v>
      </c>
      <c r="F97" s="272">
        <v>199</v>
      </c>
      <c r="G97" s="213" t="s">
        <v>376</v>
      </c>
      <c r="H97" s="272">
        <v>199</v>
      </c>
      <c r="I97" s="213" t="s">
        <v>376</v>
      </c>
      <c r="J97" s="272">
        <v>199</v>
      </c>
      <c r="K97" s="213" t="s">
        <v>376</v>
      </c>
      <c r="L97" s="272">
        <v>199</v>
      </c>
    </row>
    <row r="98" spans="1:12" ht="12.75" customHeight="1">
      <c r="A98" s="273" t="s">
        <v>377</v>
      </c>
      <c r="B98" s="274"/>
      <c r="C98" s="2" t="s">
        <v>378</v>
      </c>
      <c r="D98" s="2">
        <v>199</v>
      </c>
      <c r="E98" s="2" t="s">
        <v>378</v>
      </c>
      <c r="F98" s="3">
        <v>199</v>
      </c>
      <c r="G98" s="2" t="s">
        <v>378</v>
      </c>
      <c r="H98" s="3">
        <v>199</v>
      </c>
      <c r="I98" s="2" t="s">
        <v>378</v>
      </c>
      <c r="J98" s="4">
        <v>199</v>
      </c>
      <c r="K98" s="5" t="s">
        <v>378</v>
      </c>
      <c r="L98" s="2">
        <v>199</v>
      </c>
    </row>
    <row r="99" spans="3:12" ht="12.75" customHeight="1">
      <c r="C99" s="44"/>
      <c r="D99" s="41"/>
      <c r="E99" s="44"/>
      <c r="F99" s="41"/>
      <c r="G99" s="44"/>
      <c r="H99" s="41"/>
      <c r="I99" s="44"/>
      <c r="J99" s="42"/>
      <c r="K99" s="44"/>
      <c r="L99" s="4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3.5" customHeight="1"/>
    <row r="113" ht="13.5" customHeight="1"/>
    <row r="114" ht="12.75" customHeight="1"/>
    <row r="115" ht="12.75" customHeight="1"/>
    <row r="116" ht="12.75" customHeight="1"/>
  </sheetData>
  <sheetProtection selectLockedCells="1" selectUnlockedCells="1"/>
  <mergeCells count="115">
    <mergeCell ref="E11:E12"/>
    <mergeCell ref="Q78:R78"/>
    <mergeCell ref="Q79:R79"/>
    <mergeCell ref="Q80:R80"/>
    <mergeCell ref="Q81:R81"/>
    <mergeCell ref="Q77:R77"/>
    <mergeCell ref="I11:I12"/>
    <mergeCell ref="I75:J75"/>
    <mergeCell ref="K75:L75"/>
    <mergeCell ref="M37:M58"/>
    <mergeCell ref="M60:M62"/>
    <mergeCell ref="E73:F73"/>
    <mergeCell ref="G73:H73"/>
    <mergeCell ref="I73:J73"/>
    <mergeCell ref="K73:L73"/>
    <mergeCell ref="E74:F74"/>
    <mergeCell ref="E71:F71"/>
    <mergeCell ref="G71:H71"/>
    <mergeCell ref="E75:F75"/>
    <mergeCell ref="G75:H75"/>
    <mergeCell ref="M64:M70"/>
    <mergeCell ref="M71:N71"/>
    <mergeCell ref="M74:N74"/>
    <mergeCell ref="G72:H72"/>
    <mergeCell ref="G74:H74"/>
    <mergeCell ref="K71:L71"/>
    <mergeCell ref="I71:J71"/>
    <mergeCell ref="M73:N73"/>
    <mergeCell ref="M28:M34"/>
    <mergeCell ref="D32:D33"/>
    <mergeCell ref="F32:F33"/>
    <mergeCell ref="H32:H33"/>
    <mergeCell ref="J32:J33"/>
    <mergeCell ref="L32:L33"/>
    <mergeCell ref="D28:D29"/>
    <mergeCell ref="F28:F29"/>
    <mergeCell ref="H28:H29"/>
    <mergeCell ref="J28:J29"/>
    <mergeCell ref="M3:M27"/>
    <mergeCell ref="J22:J23"/>
    <mergeCell ref="D11:D12"/>
    <mergeCell ref="F11:F12"/>
    <mergeCell ref="H11:H12"/>
    <mergeCell ref="D25:D26"/>
    <mergeCell ref="F25:F26"/>
    <mergeCell ref="D14:D15"/>
    <mergeCell ref="F14:F15"/>
    <mergeCell ref="H14:H15"/>
    <mergeCell ref="L11:L12"/>
    <mergeCell ref="J14:J15"/>
    <mergeCell ref="L14:L15"/>
    <mergeCell ref="J25:J26"/>
    <mergeCell ref="L25:L26"/>
    <mergeCell ref="L22:L23"/>
    <mergeCell ref="J11:J12"/>
    <mergeCell ref="H25:H26"/>
    <mergeCell ref="O71:P71"/>
    <mergeCell ref="E72:F72"/>
    <mergeCell ref="I72:J72"/>
    <mergeCell ref="K72:L72"/>
    <mergeCell ref="A2:B2"/>
    <mergeCell ref="C2:D2"/>
    <mergeCell ref="E2:F2"/>
    <mergeCell ref="G2:H2"/>
    <mergeCell ref="I2:J2"/>
    <mergeCell ref="D22:D23"/>
    <mergeCell ref="F22:F23"/>
    <mergeCell ref="H22:H23"/>
    <mergeCell ref="L28:L29"/>
    <mergeCell ref="O75:P75"/>
    <mergeCell ref="O74:P74"/>
    <mergeCell ref="M75:N75"/>
    <mergeCell ref="I74:J74"/>
    <mergeCell ref="K74:L74"/>
    <mergeCell ref="M72:N72"/>
    <mergeCell ref="O72:P72"/>
    <mergeCell ref="O73:P73"/>
    <mergeCell ref="B84:B89"/>
    <mergeCell ref="C83:D83"/>
    <mergeCell ref="E83:F83"/>
    <mergeCell ref="G83:H83"/>
    <mergeCell ref="I83:J83"/>
    <mergeCell ref="K83:L83"/>
    <mergeCell ref="E77:F77"/>
    <mergeCell ref="G77:H77"/>
    <mergeCell ref="I77:J77"/>
    <mergeCell ref="K77:L77"/>
    <mergeCell ref="M77:N77"/>
    <mergeCell ref="O77:P77"/>
    <mergeCell ref="M79:N79"/>
    <mergeCell ref="O79:P79"/>
    <mergeCell ref="K79:L79"/>
    <mergeCell ref="E78:F78"/>
    <mergeCell ref="G78:H78"/>
    <mergeCell ref="I78:J78"/>
    <mergeCell ref="K78:L78"/>
    <mergeCell ref="M78:N78"/>
    <mergeCell ref="O78:P78"/>
    <mergeCell ref="O81:P81"/>
    <mergeCell ref="E80:F80"/>
    <mergeCell ref="G80:H80"/>
    <mergeCell ref="I80:J80"/>
    <mergeCell ref="K80:L80"/>
    <mergeCell ref="M80:N80"/>
    <mergeCell ref="O80:P80"/>
    <mergeCell ref="M83:N83"/>
    <mergeCell ref="K2:M2"/>
    <mergeCell ref="E81:F81"/>
    <mergeCell ref="G81:H81"/>
    <mergeCell ref="I81:J81"/>
    <mergeCell ref="K81:L81"/>
    <mergeCell ref="M81:N81"/>
    <mergeCell ref="E79:F79"/>
    <mergeCell ref="G79:H79"/>
    <mergeCell ref="I79:J79"/>
  </mergeCells>
  <hyperlinks>
    <hyperlink ref="M37" r:id="rId1" display="info@teletal.hu"/>
    <hyperlink ref="M60" r:id="rId2" display="www.teletal.hu"/>
  </hyperlink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4"/>
  <rowBreaks count="4" manualBreakCount="4">
    <brk id="19" max="255" man="1"/>
    <brk id="35" max="12" man="1"/>
    <brk id="45" max="12" man="1"/>
    <brk id="57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1"/>
  <sheetViews>
    <sheetView zoomScale="80" zoomScaleNormal="80" zoomScalePageLayoutView="0" workbookViewId="0" topLeftCell="A51">
      <selection activeCell="U69" sqref="U69"/>
    </sheetView>
  </sheetViews>
  <sheetFormatPr defaultColWidth="9.140625" defaultRowHeight="12.75"/>
  <cols>
    <col min="1" max="1" width="6.28125" style="58" customWidth="1"/>
    <col min="2" max="3" width="13.57421875" style="59" customWidth="1"/>
    <col min="4" max="4" width="8.7109375" style="59" customWidth="1"/>
    <col min="5" max="5" width="6.421875" style="59" customWidth="1"/>
    <col min="6" max="6" width="8.7109375" style="59" customWidth="1"/>
    <col min="7" max="7" width="5.8515625" style="59" customWidth="1"/>
    <col min="8" max="8" width="8.7109375" style="59" customWidth="1"/>
    <col min="9" max="9" width="6.28125" style="59" customWidth="1"/>
    <col min="10" max="10" width="8.7109375" style="59" customWidth="1"/>
    <col min="11" max="11" width="6.28125" style="59" customWidth="1"/>
    <col min="12" max="12" width="8.7109375" style="59" customWidth="1"/>
    <col min="13" max="13" width="6.421875" style="59" customWidth="1"/>
    <col min="14" max="14" width="9.00390625" style="58" customWidth="1"/>
    <col min="15" max="15" width="5.57421875" style="59" customWidth="1"/>
    <col min="16" max="16" width="9.28125" style="59" customWidth="1"/>
    <col min="17" max="17" width="5.140625" style="59" customWidth="1"/>
    <col min="18" max="16384" width="9.140625" style="59" customWidth="1"/>
  </cols>
  <sheetData>
    <row r="1" spans="1:17" ht="23.25" customHeight="1" thickBot="1">
      <c r="A1" s="416" t="s">
        <v>81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</row>
    <row r="2" spans="1:17" s="61" customFormat="1" ht="19.5" customHeight="1" thickBot="1">
      <c r="A2" s="60"/>
      <c r="B2" s="417" t="str">
        <f>+Étlap!A2</f>
        <v>35. hét</v>
      </c>
      <c r="C2" s="417"/>
      <c r="D2" s="418" t="s">
        <v>82</v>
      </c>
      <c r="E2" s="418"/>
      <c r="F2" s="418" t="s">
        <v>83</v>
      </c>
      <c r="G2" s="418"/>
      <c r="H2" s="418" t="s">
        <v>84</v>
      </c>
      <c r="I2" s="418"/>
      <c r="J2" s="418" t="s">
        <v>85</v>
      </c>
      <c r="K2" s="418"/>
      <c r="L2" s="422" t="s">
        <v>86</v>
      </c>
      <c r="M2" s="422"/>
      <c r="N2" s="419" t="s">
        <v>87</v>
      </c>
      <c r="O2" s="419"/>
      <c r="P2" s="419" t="s">
        <v>88</v>
      </c>
      <c r="Q2" s="419"/>
    </row>
    <row r="3" spans="1:17" s="61" customFormat="1" ht="19.5" customHeight="1">
      <c r="A3" s="62" t="s">
        <v>0</v>
      </c>
      <c r="B3" s="421" t="s">
        <v>362</v>
      </c>
      <c r="C3" s="421"/>
      <c r="D3" s="63"/>
      <c r="E3" s="64" t="s">
        <v>0</v>
      </c>
      <c r="F3" s="65"/>
      <c r="G3" s="64" t="s">
        <v>0</v>
      </c>
      <c r="H3" s="169"/>
      <c r="I3" s="64" t="s">
        <v>0</v>
      </c>
      <c r="J3" s="65"/>
      <c r="K3" s="64" t="s">
        <v>0</v>
      </c>
      <c r="L3" s="66"/>
      <c r="M3" s="67" t="s">
        <v>0</v>
      </c>
      <c r="N3" s="169"/>
      <c r="O3" s="170"/>
      <c r="P3" s="171"/>
      <c r="Q3" s="172"/>
    </row>
    <row r="4" spans="1:17" s="61" customFormat="1" ht="19.5" customHeight="1">
      <c r="A4" s="62" t="s">
        <v>2</v>
      </c>
      <c r="B4" s="420" t="s">
        <v>362</v>
      </c>
      <c r="C4" s="420"/>
      <c r="D4" s="69"/>
      <c r="E4" s="70" t="s">
        <v>2</v>
      </c>
      <c r="F4" s="71"/>
      <c r="G4" s="70" t="s">
        <v>2</v>
      </c>
      <c r="H4" s="169"/>
      <c r="I4" s="70" t="s">
        <v>2</v>
      </c>
      <c r="J4" s="71"/>
      <c r="K4" s="70" t="s">
        <v>2</v>
      </c>
      <c r="L4" s="72"/>
      <c r="M4" s="73" t="s">
        <v>2</v>
      </c>
      <c r="N4" s="173"/>
      <c r="O4" s="174"/>
      <c r="P4" s="175"/>
      <c r="Q4" s="176"/>
    </row>
    <row r="5" spans="1:17" s="79" customFormat="1" ht="22.5" customHeight="1">
      <c r="A5" s="74" t="s">
        <v>3</v>
      </c>
      <c r="B5" s="421" t="s">
        <v>4</v>
      </c>
      <c r="C5" s="421"/>
      <c r="D5" s="75"/>
      <c r="E5" s="76" t="s">
        <v>3</v>
      </c>
      <c r="F5" s="75"/>
      <c r="G5" s="76" t="s">
        <v>3</v>
      </c>
      <c r="H5" s="169"/>
      <c r="I5" s="76" t="s">
        <v>3</v>
      </c>
      <c r="J5" s="75"/>
      <c r="K5" s="77" t="s">
        <v>3</v>
      </c>
      <c r="L5" s="78"/>
      <c r="M5" s="77" t="s">
        <v>3</v>
      </c>
      <c r="N5" s="177"/>
      <c r="O5" s="178"/>
      <c r="P5" s="175"/>
      <c r="Q5" s="176"/>
    </row>
    <row r="6" spans="1:17" s="79" customFormat="1" ht="22.5" customHeight="1">
      <c r="A6" s="62" t="s">
        <v>5</v>
      </c>
      <c r="B6" s="420" t="s">
        <v>4</v>
      </c>
      <c r="C6" s="420"/>
      <c r="D6" s="71"/>
      <c r="E6" s="70" t="s">
        <v>5</v>
      </c>
      <c r="F6" s="71"/>
      <c r="G6" s="70" t="s">
        <v>5</v>
      </c>
      <c r="H6" s="169"/>
      <c r="I6" s="70" t="s">
        <v>5</v>
      </c>
      <c r="J6" s="71"/>
      <c r="K6" s="73" t="s">
        <v>5</v>
      </c>
      <c r="L6" s="72"/>
      <c r="M6" s="73" t="s">
        <v>5</v>
      </c>
      <c r="N6" s="173"/>
      <c r="O6" s="179"/>
      <c r="P6" s="175"/>
      <c r="Q6" s="176"/>
    </row>
    <row r="7" spans="1:17" s="79" customFormat="1" ht="22.5" customHeight="1">
      <c r="A7" s="62" t="s">
        <v>6</v>
      </c>
      <c r="B7" s="80" t="s">
        <v>4</v>
      </c>
      <c r="C7" s="81"/>
      <c r="D7" s="71"/>
      <c r="E7" s="70" t="s">
        <v>6</v>
      </c>
      <c r="F7" s="71"/>
      <c r="G7" s="70" t="s">
        <v>6</v>
      </c>
      <c r="H7" s="71"/>
      <c r="I7" s="70" t="s">
        <v>6</v>
      </c>
      <c r="J7" s="71"/>
      <c r="K7" s="73" t="s">
        <v>6</v>
      </c>
      <c r="L7" s="72"/>
      <c r="M7" s="73" t="s">
        <v>6</v>
      </c>
      <c r="N7" s="173"/>
      <c r="O7" s="179"/>
      <c r="P7" s="175"/>
      <c r="Q7" s="176"/>
    </row>
    <row r="8" spans="1:17" s="79" customFormat="1" ht="22.5" customHeight="1">
      <c r="A8" s="62" t="s">
        <v>7</v>
      </c>
      <c r="B8" s="420" t="s">
        <v>8</v>
      </c>
      <c r="C8" s="420"/>
      <c r="D8" s="71"/>
      <c r="E8" s="70" t="s">
        <v>7</v>
      </c>
      <c r="F8" s="71"/>
      <c r="G8" s="70" t="s">
        <v>7</v>
      </c>
      <c r="H8" s="71"/>
      <c r="I8" s="70" t="s">
        <v>7</v>
      </c>
      <c r="J8" s="71"/>
      <c r="K8" s="73" t="s">
        <v>7</v>
      </c>
      <c r="L8" s="72"/>
      <c r="M8" s="73" t="s">
        <v>7</v>
      </c>
      <c r="N8" s="177"/>
      <c r="O8" s="178"/>
      <c r="P8" s="175"/>
      <c r="Q8" s="176"/>
    </row>
    <row r="9" spans="1:17" s="79" customFormat="1" ht="22.5" customHeight="1">
      <c r="A9" s="62" t="s">
        <v>9</v>
      </c>
      <c r="B9" s="420" t="s">
        <v>10</v>
      </c>
      <c r="C9" s="420"/>
      <c r="D9" s="71"/>
      <c r="E9" s="70" t="s">
        <v>9</v>
      </c>
      <c r="F9" s="71"/>
      <c r="G9" s="70" t="s">
        <v>9</v>
      </c>
      <c r="H9" s="169"/>
      <c r="I9" s="70" t="s">
        <v>9</v>
      </c>
      <c r="J9" s="71"/>
      <c r="K9" s="73" t="s">
        <v>9</v>
      </c>
      <c r="L9" s="72"/>
      <c r="M9" s="73" t="s">
        <v>9</v>
      </c>
      <c r="N9" s="173"/>
      <c r="O9" s="179"/>
      <c r="P9" s="175"/>
      <c r="Q9" s="176"/>
    </row>
    <row r="10" spans="1:17" s="79" customFormat="1" ht="22.5" customHeight="1">
      <c r="A10" s="62" t="s">
        <v>11</v>
      </c>
      <c r="B10" s="420" t="s">
        <v>12</v>
      </c>
      <c r="C10" s="420"/>
      <c r="D10" s="71"/>
      <c r="E10" s="70" t="s">
        <v>11</v>
      </c>
      <c r="F10" s="71"/>
      <c r="G10" s="70" t="s">
        <v>11</v>
      </c>
      <c r="H10" s="169"/>
      <c r="I10" s="70" t="s">
        <v>11</v>
      </c>
      <c r="J10" s="82"/>
      <c r="K10" s="73" t="s">
        <v>11</v>
      </c>
      <c r="L10" s="83"/>
      <c r="M10" s="73" t="s">
        <v>11</v>
      </c>
      <c r="N10" s="173"/>
      <c r="O10" s="179"/>
      <c r="P10" s="175"/>
      <c r="Q10" s="176"/>
    </row>
    <row r="11" spans="1:17" s="79" customFormat="1" ht="22.5" customHeight="1">
      <c r="A11" s="62" t="s">
        <v>89</v>
      </c>
      <c r="B11" s="420" t="s">
        <v>16</v>
      </c>
      <c r="C11" s="420"/>
      <c r="D11" s="71"/>
      <c r="E11" s="70" t="s">
        <v>89</v>
      </c>
      <c r="F11" s="71"/>
      <c r="G11" s="70" t="s">
        <v>89</v>
      </c>
      <c r="H11" s="169"/>
      <c r="I11" s="70" t="s">
        <v>89</v>
      </c>
      <c r="J11" s="71"/>
      <c r="K11" s="73" t="s">
        <v>89</v>
      </c>
      <c r="L11" s="72"/>
      <c r="M11" s="73" t="s">
        <v>89</v>
      </c>
      <c r="N11" s="173"/>
      <c r="O11" s="179"/>
      <c r="P11" s="175"/>
      <c r="Q11" s="176"/>
    </row>
    <row r="12" spans="1:17" s="79" customFormat="1" ht="22.5" customHeight="1">
      <c r="A12" s="62" t="s">
        <v>90</v>
      </c>
      <c r="B12" s="420" t="s">
        <v>16</v>
      </c>
      <c r="C12" s="420"/>
      <c r="D12" s="71"/>
      <c r="E12" s="70" t="s">
        <v>90</v>
      </c>
      <c r="F12" s="180"/>
      <c r="G12" s="70" t="s">
        <v>90</v>
      </c>
      <c r="H12" s="169"/>
      <c r="I12" s="70" t="s">
        <v>90</v>
      </c>
      <c r="J12" s="180"/>
      <c r="K12" s="70" t="s">
        <v>90</v>
      </c>
      <c r="L12" s="71"/>
      <c r="M12" s="73" t="s">
        <v>90</v>
      </c>
      <c r="N12" s="173"/>
      <c r="O12" s="179"/>
      <c r="P12" s="175"/>
      <c r="Q12" s="176"/>
    </row>
    <row r="13" spans="1:17" s="79" customFormat="1" ht="22.5" customHeight="1">
      <c r="A13" s="62" t="s">
        <v>91</v>
      </c>
      <c r="B13" s="420" t="s">
        <v>16</v>
      </c>
      <c r="C13" s="420"/>
      <c r="D13" s="71"/>
      <c r="E13" s="70" t="s">
        <v>91</v>
      </c>
      <c r="F13" s="71"/>
      <c r="G13" s="70" t="s">
        <v>91</v>
      </c>
      <c r="H13" s="71"/>
      <c r="I13" s="70" t="s">
        <v>91</v>
      </c>
      <c r="J13" s="71"/>
      <c r="K13" s="70" t="s">
        <v>91</v>
      </c>
      <c r="L13" s="71"/>
      <c r="M13" s="73" t="s">
        <v>91</v>
      </c>
      <c r="N13" s="173"/>
      <c r="O13" s="179"/>
      <c r="P13" s="175"/>
      <c r="Q13" s="176"/>
    </row>
    <row r="14" spans="1:24" s="79" customFormat="1" ht="22.5" customHeight="1">
      <c r="A14" s="62" t="s">
        <v>92</v>
      </c>
      <c r="B14" s="80" t="s">
        <v>16</v>
      </c>
      <c r="C14" s="81"/>
      <c r="D14" s="71"/>
      <c r="E14" s="70" t="s">
        <v>92</v>
      </c>
      <c r="F14" s="71"/>
      <c r="G14" s="70" t="s">
        <v>92</v>
      </c>
      <c r="H14" s="71"/>
      <c r="I14" s="70" t="s">
        <v>92</v>
      </c>
      <c r="J14" s="71"/>
      <c r="K14" s="73" t="s">
        <v>92</v>
      </c>
      <c r="L14" s="72"/>
      <c r="M14" s="73" t="s">
        <v>92</v>
      </c>
      <c r="N14" s="173"/>
      <c r="O14" s="179"/>
      <c r="P14" s="175"/>
      <c r="Q14" s="176"/>
      <c r="X14" s="84"/>
    </row>
    <row r="15" spans="1:17" s="79" customFormat="1" ht="22.5" customHeight="1">
      <c r="A15" s="62" t="s">
        <v>17</v>
      </c>
      <c r="B15" s="420" t="s">
        <v>18</v>
      </c>
      <c r="C15" s="420"/>
      <c r="D15" s="71"/>
      <c r="E15" s="70" t="s">
        <v>17</v>
      </c>
      <c r="F15" s="71"/>
      <c r="G15" s="70" t="s">
        <v>17</v>
      </c>
      <c r="H15" s="71"/>
      <c r="I15" s="70" t="s">
        <v>17</v>
      </c>
      <c r="J15" s="71"/>
      <c r="K15" s="73" t="s">
        <v>17</v>
      </c>
      <c r="L15" s="72"/>
      <c r="M15" s="73" t="s">
        <v>17</v>
      </c>
      <c r="N15" s="177"/>
      <c r="O15" s="178"/>
      <c r="P15" s="175"/>
      <c r="Q15" s="176"/>
    </row>
    <row r="16" spans="1:17" s="79" customFormat="1" ht="22.5" customHeight="1">
      <c r="A16" s="62" t="s">
        <v>19</v>
      </c>
      <c r="B16" s="420" t="s">
        <v>20</v>
      </c>
      <c r="C16" s="420"/>
      <c r="D16" s="71"/>
      <c r="E16" s="70" t="s">
        <v>19</v>
      </c>
      <c r="F16" s="71"/>
      <c r="G16" s="70" t="s">
        <v>19</v>
      </c>
      <c r="H16" s="169"/>
      <c r="I16" s="70" t="s">
        <v>19</v>
      </c>
      <c r="J16" s="71"/>
      <c r="K16" s="73" t="s">
        <v>19</v>
      </c>
      <c r="L16" s="72"/>
      <c r="M16" s="73" t="s">
        <v>19</v>
      </c>
      <c r="N16" s="177"/>
      <c r="O16" s="178"/>
      <c r="P16" s="175"/>
      <c r="Q16" s="176"/>
    </row>
    <row r="17" spans="1:17" s="79" customFormat="1" ht="22.5" customHeight="1">
      <c r="A17" s="62" t="s">
        <v>21</v>
      </c>
      <c r="B17" s="80" t="s">
        <v>93</v>
      </c>
      <c r="C17" s="81"/>
      <c r="D17" s="71"/>
      <c r="E17" s="70" t="s">
        <v>21</v>
      </c>
      <c r="F17" s="71"/>
      <c r="G17" s="70" t="s">
        <v>21</v>
      </c>
      <c r="H17" s="169"/>
      <c r="I17" s="70" t="s">
        <v>21</v>
      </c>
      <c r="J17" s="71"/>
      <c r="K17" s="73" t="s">
        <v>21</v>
      </c>
      <c r="L17" s="72"/>
      <c r="M17" s="73" t="s">
        <v>21</v>
      </c>
      <c r="N17" s="173"/>
      <c r="O17" s="179"/>
      <c r="P17" s="175"/>
      <c r="Q17" s="176"/>
    </row>
    <row r="18" spans="1:17" s="79" customFormat="1" ht="22.5" customHeight="1">
      <c r="A18" s="62" t="s">
        <v>23</v>
      </c>
      <c r="B18" s="420" t="s">
        <v>24</v>
      </c>
      <c r="C18" s="420"/>
      <c r="D18" s="71"/>
      <c r="E18" s="70" t="s">
        <v>23</v>
      </c>
      <c r="F18" s="71"/>
      <c r="G18" s="70" t="s">
        <v>23</v>
      </c>
      <c r="H18" s="169"/>
      <c r="I18" s="70" t="s">
        <v>23</v>
      </c>
      <c r="J18" s="71"/>
      <c r="K18" s="73" t="s">
        <v>23</v>
      </c>
      <c r="L18" s="72"/>
      <c r="M18" s="73" t="s">
        <v>23</v>
      </c>
      <c r="N18" s="177"/>
      <c r="O18" s="178"/>
      <c r="P18" s="175"/>
      <c r="Q18" s="176"/>
    </row>
    <row r="19" spans="1:17" s="79" customFormat="1" ht="22.5" customHeight="1">
      <c r="A19" s="62" t="s">
        <v>25</v>
      </c>
      <c r="B19" s="420" t="s">
        <v>24</v>
      </c>
      <c r="C19" s="420"/>
      <c r="D19" s="71"/>
      <c r="E19" s="70" t="s">
        <v>25</v>
      </c>
      <c r="F19" s="71"/>
      <c r="G19" s="70" t="s">
        <v>25</v>
      </c>
      <c r="H19" s="71"/>
      <c r="I19" s="70" t="s">
        <v>25</v>
      </c>
      <c r="J19" s="71"/>
      <c r="K19" s="73" t="s">
        <v>25</v>
      </c>
      <c r="L19" s="72"/>
      <c r="M19" s="73" t="s">
        <v>25</v>
      </c>
      <c r="N19" s="173"/>
      <c r="O19" s="179"/>
      <c r="P19" s="175"/>
      <c r="Q19" s="176"/>
    </row>
    <row r="20" spans="1:17" s="79" customFormat="1" ht="22.5" customHeight="1">
      <c r="A20" s="62" t="s">
        <v>94</v>
      </c>
      <c r="B20" s="420" t="s">
        <v>24</v>
      </c>
      <c r="C20" s="420"/>
      <c r="D20" s="71"/>
      <c r="E20" s="70" t="s">
        <v>94</v>
      </c>
      <c r="F20" s="71"/>
      <c r="G20" s="70" t="s">
        <v>94</v>
      </c>
      <c r="H20" s="169"/>
      <c r="I20" s="70" t="s">
        <v>94</v>
      </c>
      <c r="J20" s="71"/>
      <c r="K20" s="73" t="s">
        <v>94</v>
      </c>
      <c r="L20" s="72"/>
      <c r="M20" s="73" t="s">
        <v>94</v>
      </c>
      <c r="N20" s="177"/>
      <c r="O20" s="178"/>
      <c r="P20" s="175"/>
      <c r="Q20" s="176"/>
    </row>
    <row r="21" spans="1:17" s="79" customFormat="1" ht="22.5" customHeight="1">
      <c r="A21" s="62" t="s">
        <v>95</v>
      </c>
      <c r="B21" s="80" t="s">
        <v>24</v>
      </c>
      <c r="C21" s="81"/>
      <c r="D21" s="71"/>
      <c r="E21" s="70" t="s">
        <v>95</v>
      </c>
      <c r="F21" s="71"/>
      <c r="G21" s="70" t="s">
        <v>95</v>
      </c>
      <c r="H21" s="169"/>
      <c r="I21" s="70" t="s">
        <v>95</v>
      </c>
      <c r="J21" s="71"/>
      <c r="K21" s="73" t="s">
        <v>95</v>
      </c>
      <c r="L21" s="72"/>
      <c r="M21" s="73" t="s">
        <v>95</v>
      </c>
      <c r="N21" s="177"/>
      <c r="O21" s="178"/>
      <c r="P21" s="175"/>
      <c r="Q21" s="176"/>
    </row>
    <row r="22" spans="1:17" s="79" customFormat="1" ht="22.5" customHeight="1">
      <c r="A22" s="62" t="s">
        <v>96</v>
      </c>
      <c r="B22" s="420" t="s">
        <v>24</v>
      </c>
      <c r="C22" s="420"/>
      <c r="D22" s="71"/>
      <c r="E22" s="70" t="s">
        <v>96</v>
      </c>
      <c r="F22" s="71"/>
      <c r="G22" s="70" t="s">
        <v>96</v>
      </c>
      <c r="H22" s="71"/>
      <c r="I22" s="70" t="s">
        <v>96</v>
      </c>
      <c r="J22" s="71"/>
      <c r="K22" s="73" t="s">
        <v>96</v>
      </c>
      <c r="L22" s="72"/>
      <c r="M22" s="73" t="s">
        <v>96</v>
      </c>
      <c r="N22" s="173"/>
      <c r="O22" s="179"/>
      <c r="P22" s="175"/>
      <c r="Q22" s="176"/>
    </row>
    <row r="23" spans="1:17" s="79" customFormat="1" ht="22.5" customHeight="1">
      <c r="A23" s="62" t="s">
        <v>97</v>
      </c>
      <c r="B23" s="80" t="s">
        <v>24</v>
      </c>
      <c r="C23" s="81"/>
      <c r="D23" s="71"/>
      <c r="E23" s="70" t="s">
        <v>97</v>
      </c>
      <c r="F23" s="71"/>
      <c r="G23" s="70" t="s">
        <v>97</v>
      </c>
      <c r="H23" s="71"/>
      <c r="I23" s="70" t="s">
        <v>97</v>
      </c>
      <c r="J23" s="71"/>
      <c r="K23" s="73" t="s">
        <v>97</v>
      </c>
      <c r="L23" s="72"/>
      <c r="M23" s="73" t="s">
        <v>97</v>
      </c>
      <c r="N23" s="173"/>
      <c r="O23" s="179"/>
      <c r="P23" s="175"/>
      <c r="Q23" s="176"/>
    </row>
    <row r="24" spans="1:17" s="79" customFormat="1" ht="22.5" customHeight="1">
      <c r="A24" s="62" t="s">
        <v>98</v>
      </c>
      <c r="B24" s="420" t="s">
        <v>24</v>
      </c>
      <c r="C24" s="420"/>
      <c r="D24" s="71"/>
      <c r="E24" s="70" t="s">
        <v>98</v>
      </c>
      <c r="F24" s="71"/>
      <c r="G24" s="70" t="s">
        <v>98</v>
      </c>
      <c r="H24" s="71"/>
      <c r="I24" s="70" t="s">
        <v>98</v>
      </c>
      <c r="J24" s="71"/>
      <c r="K24" s="73" t="s">
        <v>98</v>
      </c>
      <c r="L24" s="72"/>
      <c r="M24" s="73" t="s">
        <v>98</v>
      </c>
      <c r="N24" s="177"/>
      <c r="O24" s="178"/>
      <c r="P24" s="175"/>
      <c r="Q24" s="176"/>
    </row>
    <row r="25" spans="1:17" s="79" customFormat="1" ht="22.5" customHeight="1">
      <c r="A25" s="62" t="s">
        <v>99</v>
      </c>
      <c r="B25" s="80" t="s">
        <v>24</v>
      </c>
      <c r="C25" s="81"/>
      <c r="D25" s="71"/>
      <c r="E25" s="70" t="s">
        <v>99</v>
      </c>
      <c r="F25" s="71"/>
      <c r="G25" s="70" t="s">
        <v>99</v>
      </c>
      <c r="H25" s="71"/>
      <c r="I25" s="70" t="s">
        <v>99</v>
      </c>
      <c r="J25" s="71"/>
      <c r="K25" s="73" t="s">
        <v>99</v>
      </c>
      <c r="L25" s="72"/>
      <c r="M25" s="73" t="s">
        <v>99</v>
      </c>
      <c r="N25" s="177"/>
      <c r="O25" s="178"/>
      <c r="P25" s="175"/>
      <c r="Q25" s="176"/>
    </row>
    <row r="26" spans="1:17" s="79" customFormat="1" ht="22.5" customHeight="1">
      <c r="A26" s="62" t="s">
        <v>29</v>
      </c>
      <c r="B26" s="420" t="s">
        <v>24</v>
      </c>
      <c r="C26" s="420"/>
      <c r="D26" s="71"/>
      <c r="E26" s="70" t="s">
        <v>29</v>
      </c>
      <c r="F26" s="71"/>
      <c r="G26" s="70" t="s">
        <v>29</v>
      </c>
      <c r="H26" s="169"/>
      <c r="I26" s="70" t="s">
        <v>29</v>
      </c>
      <c r="J26" s="71"/>
      <c r="K26" s="73" t="s">
        <v>29</v>
      </c>
      <c r="L26" s="72"/>
      <c r="M26" s="73" t="s">
        <v>29</v>
      </c>
      <c r="N26" s="173"/>
      <c r="O26" s="179"/>
      <c r="P26" s="175"/>
      <c r="Q26" s="176"/>
    </row>
    <row r="27" spans="1:17" s="79" customFormat="1" ht="22.5" customHeight="1">
      <c r="A27" s="62" t="s">
        <v>100</v>
      </c>
      <c r="B27" s="420" t="s">
        <v>101</v>
      </c>
      <c r="C27" s="420"/>
      <c r="D27" s="71"/>
      <c r="E27" s="70" t="s">
        <v>100</v>
      </c>
      <c r="F27" s="71"/>
      <c r="G27" s="70" t="s">
        <v>100</v>
      </c>
      <c r="H27" s="169"/>
      <c r="I27" s="70" t="s">
        <v>100</v>
      </c>
      <c r="J27" s="71"/>
      <c r="K27" s="73" t="s">
        <v>100</v>
      </c>
      <c r="L27" s="72"/>
      <c r="M27" s="73" t="s">
        <v>100</v>
      </c>
      <c r="N27" s="173"/>
      <c r="O27" s="179"/>
      <c r="P27" s="175"/>
      <c r="Q27" s="176"/>
    </row>
    <row r="28" spans="1:17" s="79" customFormat="1" ht="22.5" customHeight="1">
      <c r="A28" s="62" t="s">
        <v>102</v>
      </c>
      <c r="B28" s="420" t="s">
        <v>101</v>
      </c>
      <c r="C28" s="420"/>
      <c r="D28" s="71"/>
      <c r="E28" s="70" t="s">
        <v>102</v>
      </c>
      <c r="F28" s="71"/>
      <c r="G28" s="70" t="s">
        <v>102</v>
      </c>
      <c r="H28" s="169"/>
      <c r="I28" s="70" t="s">
        <v>102</v>
      </c>
      <c r="J28" s="71"/>
      <c r="K28" s="73" t="s">
        <v>102</v>
      </c>
      <c r="L28" s="72"/>
      <c r="M28" s="73" t="s">
        <v>102</v>
      </c>
      <c r="N28" s="173"/>
      <c r="O28" s="179"/>
      <c r="P28" s="175"/>
      <c r="Q28" s="176"/>
    </row>
    <row r="29" spans="1:17" s="79" customFormat="1" ht="22.5" customHeight="1">
      <c r="A29" s="62" t="s">
        <v>32</v>
      </c>
      <c r="B29" s="420" t="s">
        <v>33</v>
      </c>
      <c r="C29" s="420"/>
      <c r="D29" s="71"/>
      <c r="E29" s="70" t="s">
        <v>32</v>
      </c>
      <c r="F29" s="71"/>
      <c r="G29" s="70" t="s">
        <v>32</v>
      </c>
      <c r="H29" s="169"/>
      <c r="I29" s="70" t="s">
        <v>32</v>
      </c>
      <c r="J29" s="71"/>
      <c r="K29" s="73" t="s">
        <v>32</v>
      </c>
      <c r="L29" s="72"/>
      <c r="M29" s="73" t="s">
        <v>32</v>
      </c>
      <c r="N29" s="173"/>
      <c r="O29" s="179"/>
      <c r="P29" s="175"/>
      <c r="Q29" s="176"/>
    </row>
    <row r="30" spans="1:17" s="79" customFormat="1" ht="33" customHeight="1">
      <c r="A30" s="62" t="s">
        <v>34</v>
      </c>
      <c r="B30" s="86" t="s">
        <v>115</v>
      </c>
      <c r="C30" s="87"/>
      <c r="D30" s="71"/>
      <c r="E30" s="70" t="s">
        <v>34</v>
      </c>
      <c r="F30" s="71"/>
      <c r="G30" s="70" t="s">
        <v>34</v>
      </c>
      <c r="H30" s="71"/>
      <c r="I30" s="70" t="s">
        <v>34</v>
      </c>
      <c r="J30" s="71"/>
      <c r="K30" s="73" t="s">
        <v>34</v>
      </c>
      <c r="L30" s="72"/>
      <c r="M30" s="73" t="s">
        <v>34</v>
      </c>
      <c r="N30" s="177"/>
      <c r="O30" s="178"/>
      <c r="P30" s="175"/>
      <c r="Q30" s="176"/>
    </row>
    <row r="31" spans="1:17" s="88" customFormat="1" ht="33" customHeight="1">
      <c r="A31" s="144" t="s">
        <v>35</v>
      </c>
      <c r="B31" s="68" t="s">
        <v>114</v>
      </c>
      <c r="C31" s="87"/>
      <c r="D31" s="71"/>
      <c r="E31" s="70" t="s">
        <v>35</v>
      </c>
      <c r="F31" s="71"/>
      <c r="G31" s="70" t="s">
        <v>35</v>
      </c>
      <c r="H31" s="71"/>
      <c r="I31" s="70" t="s">
        <v>35</v>
      </c>
      <c r="J31" s="71"/>
      <c r="K31" s="73" t="s">
        <v>35</v>
      </c>
      <c r="L31" s="72"/>
      <c r="M31" s="73" t="s">
        <v>35</v>
      </c>
      <c r="N31" s="177"/>
      <c r="O31" s="178"/>
      <c r="P31" s="175"/>
      <c r="Q31" s="176"/>
    </row>
    <row r="32" spans="1:17" s="79" customFormat="1" ht="33" customHeight="1">
      <c r="A32" s="144" t="s">
        <v>37</v>
      </c>
      <c r="B32" s="68" t="s">
        <v>113</v>
      </c>
      <c r="C32" s="87"/>
      <c r="D32" s="71"/>
      <c r="E32" s="70" t="s">
        <v>37</v>
      </c>
      <c r="F32" s="71"/>
      <c r="G32" s="70" t="s">
        <v>37</v>
      </c>
      <c r="H32" s="71"/>
      <c r="I32" s="70" t="s">
        <v>37</v>
      </c>
      <c r="J32" s="71"/>
      <c r="K32" s="73" t="s">
        <v>37</v>
      </c>
      <c r="L32" s="72"/>
      <c r="M32" s="73" t="s">
        <v>37</v>
      </c>
      <c r="N32" s="177"/>
      <c r="O32" s="178"/>
      <c r="P32" s="175"/>
      <c r="Q32" s="176"/>
    </row>
    <row r="33" spans="1:17" ht="31.5" customHeight="1" thickBot="1">
      <c r="A33" s="144" t="s">
        <v>38</v>
      </c>
      <c r="B33" s="68" t="s">
        <v>112</v>
      </c>
      <c r="C33" s="89"/>
      <c r="D33" s="71"/>
      <c r="E33" s="70" t="s">
        <v>38</v>
      </c>
      <c r="F33" s="71"/>
      <c r="G33" s="70" t="s">
        <v>38</v>
      </c>
      <c r="H33" s="71"/>
      <c r="I33" s="70" t="s">
        <v>38</v>
      </c>
      <c r="J33" s="71"/>
      <c r="K33" s="73" t="s">
        <v>38</v>
      </c>
      <c r="L33" s="72"/>
      <c r="M33" s="73" t="s">
        <v>38</v>
      </c>
      <c r="N33" s="177"/>
      <c r="O33" s="178"/>
      <c r="P33" s="175"/>
      <c r="Q33" s="176"/>
    </row>
    <row r="34" spans="1:17" ht="22.5" customHeight="1">
      <c r="A34" s="62" t="s">
        <v>39</v>
      </c>
      <c r="B34" s="420" t="s">
        <v>40</v>
      </c>
      <c r="C34" s="420"/>
      <c r="D34" s="71"/>
      <c r="E34" s="70" t="s">
        <v>39</v>
      </c>
      <c r="F34" s="71"/>
      <c r="G34" s="70" t="s">
        <v>39</v>
      </c>
      <c r="H34" s="169"/>
      <c r="I34" s="70" t="s">
        <v>39</v>
      </c>
      <c r="J34" s="71"/>
      <c r="K34" s="73" t="s">
        <v>39</v>
      </c>
      <c r="L34" s="72"/>
      <c r="M34" s="73" t="s">
        <v>39</v>
      </c>
      <c r="N34" s="173"/>
      <c r="O34" s="179"/>
      <c r="P34" s="175"/>
      <c r="Q34" s="176"/>
    </row>
    <row r="35" spans="1:17" ht="22.5" customHeight="1">
      <c r="A35" s="90" t="s">
        <v>41</v>
      </c>
      <c r="B35" s="420" t="s">
        <v>42</v>
      </c>
      <c r="C35" s="420"/>
      <c r="D35" s="71"/>
      <c r="E35" s="70" t="s">
        <v>41</v>
      </c>
      <c r="F35" s="71"/>
      <c r="G35" s="70" t="s">
        <v>41</v>
      </c>
      <c r="H35" s="169"/>
      <c r="I35" s="70" t="s">
        <v>41</v>
      </c>
      <c r="J35" s="82"/>
      <c r="K35" s="73" t="s">
        <v>41</v>
      </c>
      <c r="L35" s="83"/>
      <c r="M35" s="73" t="s">
        <v>41</v>
      </c>
      <c r="N35" s="177"/>
      <c r="O35" s="178"/>
      <c r="P35" s="175"/>
      <c r="Q35" s="176"/>
    </row>
    <row r="36" spans="1:17" ht="27" customHeight="1">
      <c r="A36" s="90" t="s">
        <v>43</v>
      </c>
      <c r="B36" s="420" t="s">
        <v>42</v>
      </c>
      <c r="C36" s="420"/>
      <c r="D36" s="71"/>
      <c r="E36" s="70" t="s">
        <v>43</v>
      </c>
      <c r="F36" s="71"/>
      <c r="G36" s="70" t="s">
        <v>43</v>
      </c>
      <c r="H36" s="169"/>
      <c r="I36" s="70" t="s">
        <v>43</v>
      </c>
      <c r="J36" s="82"/>
      <c r="K36" s="73" t="s">
        <v>43</v>
      </c>
      <c r="L36" s="83"/>
      <c r="M36" s="73" t="s">
        <v>43</v>
      </c>
      <c r="N36" s="177"/>
      <c r="O36" s="178"/>
      <c r="P36" s="175"/>
      <c r="Q36" s="176"/>
    </row>
    <row r="37" spans="1:17" ht="20.25" customHeight="1">
      <c r="A37" s="90" t="s">
        <v>44</v>
      </c>
      <c r="B37" s="420" t="s">
        <v>45</v>
      </c>
      <c r="C37" s="420"/>
      <c r="D37" s="71"/>
      <c r="E37" s="70" t="s">
        <v>44</v>
      </c>
      <c r="F37" s="71"/>
      <c r="G37" s="70" t="s">
        <v>44</v>
      </c>
      <c r="H37" s="169"/>
      <c r="I37" s="70" t="s">
        <v>44</v>
      </c>
      <c r="J37" s="82"/>
      <c r="K37" s="73" t="s">
        <v>44</v>
      </c>
      <c r="L37" s="83"/>
      <c r="M37" s="73" t="s">
        <v>44</v>
      </c>
      <c r="N37" s="173"/>
      <c r="O37" s="179"/>
      <c r="P37" s="175"/>
      <c r="Q37" s="176"/>
    </row>
    <row r="38" spans="1:17" ht="22.5" customHeight="1">
      <c r="A38" s="90" t="s">
        <v>46</v>
      </c>
      <c r="B38" s="420" t="s">
        <v>45</v>
      </c>
      <c r="C38" s="420"/>
      <c r="D38" s="71"/>
      <c r="E38" s="70" t="s">
        <v>46</v>
      </c>
      <c r="F38" s="71"/>
      <c r="G38" s="70" t="s">
        <v>46</v>
      </c>
      <c r="H38" s="71"/>
      <c r="I38" s="70" t="s">
        <v>46</v>
      </c>
      <c r="J38" s="82"/>
      <c r="K38" s="73" t="s">
        <v>46</v>
      </c>
      <c r="L38" s="83"/>
      <c r="M38" s="73" t="s">
        <v>46</v>
      </c>
      <c r="N38" s="173"/>
      <c r="O38" s="179"/>
      <c r="P38" s="175"/>
      <c r="Q38" s="176"/>
    </row>
    <row r="39" spans="1:17" ht="22.5" customHeight="1">
      <c r="A39" s="91" t="s">
        <v>48</v>
      </c>
      <c r="B39" s="423" t="s">
        <v>49</v>
      </c>
      <c r="C39" s="423"/>
      <c r="D39" s="71"/>
      <c r="E39" s="70" t="s">
        <v>48</v>
      </c>
      <c r="F39" s="71"/>
      <c r="G39" s="70" t="s">
        <v>48</v>
      </c>
      <c r="H39" s="71"/>
      <c r="I39" s="70" t="s">
        <v>48</v>
      </c>
      <c r="J39" s="71"/>
      <c r="K39" s="70" t="s">
        <v>48</v>
      </c>
      <c r="L39" s="71"/>
      <c r="M39" s="73" t="s">
        <v>48</v>
      </c>
      <c r="N39" s="177"/>
      <c r="O39" s="178"/>
      <c r="P39" s="175"/>
      <c r="Q39" s="176"/>
    </row>
    <row r="40" spans="1:17" ht="22.5" customHeight="1">
      <c r="A40" s="91" t="s">
        <v>288</v>
      </c>
      <c r="B40" s="81" t="s">
        <v>299</v>
      </c>
      <c r="C40" s="81"/>
      <c r="D40" s="71"/>
      <c r="E40" s="70" t="s">
        <v>288</v>
      </c>
      <c r="F40" s="71"/>
      <c r="G40" s="70" t="s">
        <v>288</v>
      </c>
      <c r="H40" s="71"/>
      <c r="I40" s="70" t="s">
        <v>288</v>
      </c>
      <c r="J40" s="71"/>
      <c r="K40" s="70" t="s">
        <v>288</v>
      </c>
      <c r="L40" s="71"/>
      <c r="M40" s="70" t="s">
        <v>288</v>
      </c>
      <c r="N40" s="177"/>
      <c r="O40" s="178"/>
      <c r="P40" s="175"/>
      <c r="Q40" s="176"/>
    </row>
    <row r="41" spans="1:17" ht="22.5" customHeight="1">
      <c r="A41" s="91" t="s">
        <v>289</v>
      </c>
      <c r="B41" s="81" t="s">
        <v>300</v>
      </c>
      <c r="C41" s="81"/>
      <c r="D41" s="71"/>
      <c r="E41" s="70" t="s">
        <v>289</v>
      </c>
      <c r="F41" s="71"/>
      <c r="G41" s="70" t="s">
        <v>289</v>
      </c>
      <c r="H41" s="71"/>
      <c r="I41" s="70" t="s">
        <v>289</v>
      </c>
      <c r="J41" s="71"/>
      <c r="K41" s="70" t="s">
        <v>289</v>
      </c>
      <c r="L41" s="71"/>
      <c r="M41" s="70" t="s">
        <v>289</v>
      </c>
      <c r="N41" s="177"/>
      <c r="O41" s="178"/>
      <c r="P41" s="175"/>
      <c r="Q41" s="176"/>
    </row>
    <row r="42" spans="1:17" ht="22.5" customHeight="1">
      <c r="A42" s="91" t="s">
        <v>321</v>
      </c>
      <c r="B42" s="423" t="s">
        <v>379</v>
      </c>
      <c r="C42" s="423"/>
      <c r="D42" s="71"/>
      <c r="E42" s="70" t="s">
        <v>321</v>
      </c>
      <c r="F42" s="71"/>
      <c r="G42" s="70" t="s">
        <v>321</v>
      </c>
      <c r="H42" s="71"/>
      <c r="I42" s="70" t="s">
        <v>321</v>
      </c>
      <c r="J42" s="71"/>
      <c r="K42" s="70" t="s">
        <v>321</v>
      </c>
      <c r="L42" s="71"/>
      <c r="M42" s="73" t="s">
        <v>321</v>
      </c>
      <c r="N42" s="177"/>
      <c r="O42" s="178"/>
      <c r="P42" s="175"/>
      <c r="Q42" s="176"/>
    </row>
    <row r="43" spans="1:17" ht="22.5" customHeight="1">
      <c r="A43" s="91" t="s">
        <v>322</v>
      </c>
      <c r="B43" s="423" t="s">
        <v>380</v>
      </c>
      <c r="C43" s="423"/>
      <c r="D43" s="71"/>
      <c r="E43" s="70" t="s">
        <v>322</v>
      </c>
      <c r="F43" s="71"/>
      <c r="G43" s="70" t="s">
        <v>322</v>
      </c>
      <c r="H43" s="169"/>
      <c r="I43" s="70" t="s">
        <v>322</v>
      </c>
      <c r="J43" s="71"/>
      <c r="K43" s="70" t="s">
        <v>322</v>
      </c>
      <c r="L43" s="71"/>
      <c r="M43" s="73" t="s">
        <v>322</v>
      </c>
      <c r="N43" s="173"/>
      <c r="O43" s="179"/>
      <c r="P43" s="175"/>
      <c r="Q43" s="176"/>
    </row>
    <row r="44" spans="1:17" ht="22.5" customHeight="1">
      <c r="A44" s="91" t="s">
        <v>323</v>
      </c>
      <c r="B44" s="423" t="s">
        <v>380</v>
      </c>
      <c r="C44" s="423"/>
      <c r="D44" s="71"/>
      <c r="E44" s="70" t="s">
        <v>323</v>
      </c>
      <c r="F44" s="71"/>
      <c r="G44" s="70" t="s">
        <v>323</v>
      </c>
      <c r="H44" s="71"/>
      <c r="I44" s="70" t="s">
        <v>323</v>
      </c>
      <c r="J44" s="71"/>
      <c r="K44" s="70" t="s">
        <v>323</v>
      </c>
      <c r="L44" s="71"/>
      <c r="M44" s="73" t="s">
        <v>323</v>
      </c>
      <c r="N44" s="177"/>
      <c r="O44" s="178"/>
      <c r="P44" s="175"/>
      <c r="Q44" s="176"/>
    </row>
    <row r="45" spans="1:17" ht="22.5" customHeight="1">
      <c r="A45" s="91" t="s">
        <v>324</v>
      </c>
      <c r="B45" s="423" t="s">
        <v>380</v>
      </c>
      <c r="C45" s="423"/>
      <c r="D45" s="71"/>
      <c r="E45" s="70" t="s">
        <v>324</v>
      </c>
      <c r="F45" s="71"/>
      <c r="G45" s="70" t="s">
        <v>324</v>
      </c>
      <c r="H45" s="169"/>
      <c r="I45" s="70" t="s">
        <v>324</v>
      </c>
      <c r="J45" s="71"/>
      <c r="K45" s="70" t="s">
        <v>324</v>
      </c>
      <c r="L45" s="71"/>
      <c r="M45" s="73" t="s">
        <v>324</v>
      </c>
      <c r="N45" s="173"/>
      <c r="O45" s="179"/>
      <c r="P45" s="175"/>
      <c r="Q45" s="176"/>
    </row>
    <row r="46" spans="1:17" ht="28.5" customHeight="1">
      <c r="A46" s="91" t="s">
        <v>325</v>
      </c>
      <c r="B46" s="423" t="s">
        <v>380</v>
      </c>
      <c r="C46" s="423"/>
      <c r="D46" s="71"/>
      <c r="E46" s="70" t="s">
        <v>325</v>
      </c>
      <c r="F46" s="71"/>
      <c r="G46" s="70" t="s">
        <v>325</v>
      </c>
      <c r="H46" s="169"/>
      <c r="I46" s="70" t="s">
        <v>325</v>
      </c>
      <c r="J46" s="71"/>
      <c r="K46" s="70" t="s">
        <v>325</v>
      </c>
      <c r="L46" s="71"/>
      <c r="M46" s="73" t="s">
        <v>325</v>
      </c>
      <c r="N46" s="173"/>
      <c r="O46" s="179"/>
      <c r="P46" s="175"/>
      <c r="Q46" s="176"/>
    </row>
    <row r="47" spans="1:17" ht="22.5" customHeight="1">
      <c r="A47" s="91" t="s">
        <v>326</v>
      </c>
      <c r="B47" s="423" t="s">
        <v>380</v>
      </c>
      <c r="C47" s="423"/>
      <c r="D47" s="71"/>
      <c r="E47" s="70" t="s">
        <v>326</v>
      </c>
      <c r="F47" s="71"/>
      <c r="G47" s="70" t="s">
        <v>326</v>
      </c>
      <c r="H47" s="169"/>
      <c r="I47" s="70" t="s">
        <v>326</v>
      </c>
      <c r="J47" s="71"/>
      <c r="K47" s="70" t="s">
        <v>326</v>
      </c>
      <c r="L47" s="71"/>
      <c r="M47" s="73" t="s">
        <v>326</v>
      </c>
      <c r="N47" s="173"/>
      <c r="O47" s="179"/>
      <c r="P47" s="175"/>
      <c r="Q47" s="176"/>
    </row>
    <row r="48" spans="1:17" ht="22.5" customHeight="1" thickBot="1">
      <c r="A48" s="91" t="s">
        <v>327</v>
      </c>
      <c r="B48" s="85" t="s">
        <v>381</v>
      </c>
      <c r="C48" s="89"/>
      <c r="D48" s="71"/>
      <c r="E48" s="70" t="s">
        <v>327</v>
      </c>
      <c r="F48" s="71"/>
      <c r="G48" s="70" t="s">
        <v>327</v>
      </c>
      <c r="H48" s="71"/>
      <c r="I48" s="70" t="s">
        <v>327</v>
      </c>
      <c r="J48" s="71"/>
      <c r="K48" s="70" t="s">
        <v>327</v>
      </c>
      <c r="L48" s="71"/>
      <c r="M48" s="73" t="s">
        <v>327</v>
      </c>
      <c r="N48" s="177"/>
      <c r="O48" s="178"/>
      <c r="P48" s="175"/>
      <c r="Q48" s="176"/>
    </row>
    <row r="49" spans="1:17" ht="22.5" customHeight="1">
      <c r="A49" s="91" t="s">
        <v>328</v>
      </c>
      <c r="B49" s="423" t="s">
        <v>382</v>
      </c>
      <c r="C49" s="423"/>
      <c r="D49" s="71"/>
      <c r="E49" s="70" t="s">
        <v>328</v>
      </c>
      <c r="F49" s="71"/>
      <c r="G49" s="70" t="s">
        <v>328</v>
      </c>
      <c r="H49" s="71"/>
      <c r="I49" s="70" t="s">
        <v>328</v>
      </c>
      <c r="J49" s="71"/>
      <c r="K49" s="70" t="s">
        <v>328</v>
      </c>
      <c r="L49" s="71"/>
      <c r="M49" s="73" t="s">
        <v>328</v>
      </c>
      <c r="N49" s="177"/>
      <c r="O49" s="178"/>
      <c r="P49" s="175"/>
      <c r="Q49" s="176"/>
    </row>
    <row r="50" spans="1:17" ht="22.5" customHeight="1">
      <c r="A50" s="92" t="s">
        <v>57</v>
      </c>
      <c r="B50" s="424" t="s">
        <v>65</v>
      </c>
      <c r="C50" s="424"/>
      <c r="D50" s="71"/>
      <c r="E50" s="70" t="s">
        <v>57</v>
      </c>
      <c r="F50" s="71"/>
      <c r="G50" s="70" t="s">
        <v>57</v>
      </c>
      <c r="H50" s="71"/>
      <c r="I50" s="70" t="s">
        <v>57</v>
      </c>
      <c r="J50" s="71"/>
      <c r="K50" s="70" t="s">
        <v>57</v>
      </c>
      <c r="L50" s="71"/>
      <c r="M50" s="73" t="s">
        <v>57</v>
      </c>
      <c r="N50" s="177"/>
      <c r="O50" s="178"/>
      <c r="P50" s="175"/>
      <c r="Q50" s="176"/>
    </row>
    <row r="51" spans="1:17" ht="31.5" customHeight="1">
      <c r="A51" s="90" t="s">
        <v>59</v>
      </c>
      <c r="B51" s="420" t="s">
        <v>301</v>
      </c>
      <c r="C51" s="420"/>
      <c r="D51" s="71"/>
      <c r="E51" s="70" t="s">
        <v>59</v>
      </c>
      <c r="F51" s="71"/>
      <c r="G51" s="70" t="s">
        <v>59</v>
      </c>
      <c r="H51" s="169"/>
      <c r="I51" s="70" t="s">
        <v>59</v>
      </c>
      <c r="J51" s="71"/>
      <c r="K51" s="70" t="s">
        <v>59</v>
      </c>
      <c r="L51" s="71"/>
      <c r="M51" s="73" t="s">
        <v>59</v>
      </c>
      <c r="N51" s="173"/>
      <c r="O51" s="179"/>
      <c r="P51" s="175"/>
      <c r="Q51" s="176"/>
    </row>
    <row r="52" spans="1:17" ht="34.5" customHeight="1">
      <c r="A52" s="90" t="s">
        <v>62</v>
      </c>
      <c r="B52" s="420" t="s">
        <v>65</v>
      </c>
      <c r="C52" s="420"/>
      <c r="D52" s="71"/>
      <c r="E52" s="70" t="s">
        <v>62</v>
      </c>
      <c r="F52" s="71"/>
      <c r="G52" s="70" t="s">
        <v>62</v>
      </c>
      <c r="H52" s="169"/>
      <c r="I52" s="70" t="s">
        <v>62</v>
      </c>
      <c r="J52" s="71"/>
      <c r="K52" s="70" t="s">
        <v>62</v>
      </c>
      <c r="L52" s="71"/>
      <c r="M52" s="73" t="s">
        <v>62</v>
      </c>
      <c r="N52" s="177"/>
      <c r="O52" s="178"/>
      <c r="P52" s="175"/>
      <c r="Q52" s="176"/>
    </row>
    <row r="53" spans="1:17" ht="24.75" customHeight="1">
      <c r="A53" s="90" t="s">
        <v>64</v>
      </c>
      <c r="B53" s="420" t="s">
        <v>65</v>
      </c>
      <c r="C53" s="420"/>
      <c r="D53" s="71"/>
      <c r="E53" s="70" t="s">
        <v>64</v>
      </c>
      <c r="F53" s="71"/>
      <c r="G53" s="70" t="s">
        <v>64</v>
      </c>
      <c r="H53" s="71"/>
      <c r="I53" s="70" t="s">
        <v>64</v>
      </c>
      <c r="J53" s="82"/>
      <c r="K53" s="70" t="s">
        <v>64</v>
      </c>
      <c r="L53" s="82"/>
      <c r="M53" s="73" t="s">
        <v>64</v>
      </c>
      <c r="N53" s="173"/>
      <c r="O53" s="179"/>
      <c r="P53" s="175"/>
      <c r="Q53" s="176"/>
    </row>
    <row r="54" spans="1:17" ht="25.5" customHeight="1" thickBot="1">
      <c r="A54" s="144" t="s">
        <v>66</v>
      </c>
      <c r="B54" s="68" t="s">
        <v>111</v>
      </c>
      <c r="C54" s="89"/>
      <c r="D54" s="75"/>
      <c r="E54" s="76" t="s">
        <v>66</v>
      </c>
      <c r="F54" s="75"/>
      <c r="G54" s="76" t="s">
        <v>66</v>
      </c>
      <c r="H54" s="75"/>
      <c r="I54" s="76" t="s">
        <v>66</v>
      </c>
      <c r="J54" s="93"/>
      <c r="K54" s="77" t="s">
        <v>66</v>
      </c>
      <c r="L54" s="94"/>
      <c r="M54" s="77" t="s">
        <v>66</v>
      </c>
      <c r="N54" s="177"/>
      <c r="O54" s="178"/>
      <c r="P54" s="175"/>
      <c r="Q54" s="176"/>
    </row>
    <row r="55" spans="1:17" ht="24.75" customHeight="1">
      <c r="A55" s="62" t="s">
        <v>67</v>
      </c>
      <c r="B55" s="420" t="s">
        <v>68</v>
      </c>
      <c r="C55" s="420"/>
      <c r="D55" s="71"/>
      <c r="E55" s="70" t="s">
        <v>67</v>
      </c>
      <c r="F55" s="71"/>
      <c r="G55" s="70" t="s">
        <v>67</v>
      </c>
      <c r="H55" s="169"/>
      <c r="I55" s="70" t="s">
        <v>67</v>
      </c>
      <c r="J55" s="82"/>
      <c r="K55" s="73" t="s">
        <v>67</v>
      </c>
      <c r="L55" s="83"/>
      <c r="M55" s="73" t="s">
        <v>67</v>
      </c>
      <c r="N55" s="177"/>
      <c r="O55" s="178"/>
      <c r="P55" s="175"/>
      <c r="Q55" s="176"/>
    </row>
    <row r="56" spans="1:17" ht="24.75" customHeight="1">
      <c r="A56" s="90" t="s">
        <v>69</v>
      </c>
      <c r="B56" s="420" t="s">
        <v>70</v>
      </c>
      <c r="C56" s="420"/>
      <c r="D56" s="71"/>
      <c r="E56" s="70" t="s">
        <v>69</v>
      </c>
      <c r="F56" s="71"/>
      <c r="G56" s="70" t="s">
        <v>69</v>
      </c>
      <c r="H56" s="169"/>
      <c r="I56" s="70" t="s">
        <v>69</v>
      </c>
      <c r="J56" s="82"/>
      <c r="K56" s="73" t="s">
        <v>69</v>
      </c>
      <c r="L56" s="83"/>
      <c r="M56" s="73" t="s">
        <v>69</v>
      </c>
      <c r="N56" s="173"/>
      <c r="O56" s="179"/>
      <c r="P56" s="175"/>
      <c r="Q56" s="176"/>
    </row>
    <row r="57" spans="1:17" ht="24.75" customHeight="1">
      <c r="A57" s="90" t="s">
        <v>71</v>
      </c>
      <c r="B57" s="420" t="s">
        <v>72</v>
      </c>
      <c r="C57" s="420"/>
      <c r="D57" s="71"/>
      <c r="E57" s="70" t="s">
        <v>71</v>
      </c>
      <c r="F57" s="71"/>
      <c r="G57" s="70" t="s">
        <v>71</v>
      </c>
      <c r="H57" s="71"/>
      <c r="I57" s="70" t="s">
        <v>71</v>
      </c>
      <c r="J57" s="82"/>
      <c r="K57" s="73" t="s">
        <v>71</v>
      </c>
      <c r="L57" s="83"/>
      <c r="M57" s="73" t="s">
        <v>71</v>
      </c>
      <c r="N57" s="173"/>
      <c r="O57" s="179"/>
      <c r="P57" s="175"/>
      <c r="Q57" s="176"/>
    </row>
    <row r="58" spans="1:17" ht="33" customHeight="1">
      <c r="A58" s="62" t="s">
        <v>73</v>
      </c>
      <c r="B58" s="432" t="s">
        <v>74</v>
      </c>
      <c r="C58" s="432"/>
      <c r="D58" s="95"/>
      <c r="E58" s="96" t="s">
        <v>73</v>
      </c>
      <c r="F58" s="95"/>
      <c r="G58" s="96" t="s">
        <v>73</v>
      </c>
      <c r="H58" s="169"/>
      <c r="I58" s="96" t="s">
        <v>73</v>
      </c>
      <c r="J58" s="97"/>
      <c r="K58" s="98" t="s">
        <v>73</v>
      </c>
      <c r="L58" s="99"/>
      <c r="M58" s="98" t="s">
        <v>73</v>
      </c>
      <c r="N58" s="173"/>
      <c r="O58" s="179"/>
      <c r="P58" s="175"/>
      <c r="Q58" s="176"/>
    </row>
    <row r="59" spans="1:17" ht="24.75" customHeight="1">
      <c r="A59" s="100" t="s">
        <v>75</v>
      </c>
      <c r="B59" s="425" t="s">
        <v>104</v>
      </c>
      <c r="C59" s="426"/>
      <c r="D59" s="253"/>
      <c r="E59" s="254" t="s">
        <v>75</v>
      </c>
      <c r="F59" s="255"/>
      <c r="G59" s="254" t="s">
        <v>75</v>
      </c>
      <c r="H59" s="169"/>
      <c r="I59" s="254" t="s">
        <v>75</v>
      </c>
      <c r="J59" s="256"/>
      <c r="K59" s="257" t="s">
        <v>75</v>
      </c>
      <c r="L59" s="258"/>
      <c r="M59" s="259" t="s">
        <v>75</v>
      </c>
      <c r="N59" s="177"/>
      <c r="O59" s="178"/>
      <c r="P59" s="175"/>
      <c r="Q59" s="176"/>
    </row>
    <row r="60" spans="1:17" ht="25.5" customHeight="1" thickBot="1">
      <c r="A60" s="100" t="s">
        <v>236</v>
      </c>
      <c r="B60" s="433" t="s">
        <v>237</v>
      </c>
      <c r="C60" s="434"/>
      <c r="D60" s="260"/>
      <c r="E60" s="261" t="s">
        <v>236</v>
      </c>
      <c r="F60" s="260"/>
      <c r="G60" s="261" t="s">
        <v>236</v>
      </c>
      <c r="H60" s="260"/>
      <c r="I60" s="261" t="s">
        <v>236</v>
      </c>
      <c r="J60" s="262"/>
      <c r="K60" s="261" t="s">
        <v>236</v>
      </c>
      <c r="L60" s="263"/>
      <c r="M60" s="254" t="s">
        <v>236</v>
      </c>
      <c r="N60" s="177"/>
      <c r="O60" s="178"/>
      <c r="P60" s="175"/>
      <c r="Q60" s="175"/>
    </row>
    <row r="61" spans="1:17" ht="17.25" customHeight="1">
      <c r="A61" s="305" t="s">
        <v>77</v>
      </c>
      <c r="B61" s="429" t="s">
        <v>302</v>
      </c>
      <c r="C61" s="430"/>
      <c r="D61" s="306"/>
      <c r="E61" s="301" t="s">
        <v>77</v>
      </c>
      <c r="F61" s="300"/>
      <c r="G61" s="301" t="s">
        <v>77</v>
      </c>
      <c r="H61" s="300"/>
      <c r="I61" s="301" t="s">
        <v>77</v>
      </c>
      <c r="J61" s="302"/>
      <c r="K61" s="301" t="s">
        <v>77</v>
      </c>
      <c r="L61" s="302"/>
      <c r="M61" s="301" t="s">
        <v>77</v>
      </c>
      <c r="N61" s="303"/>
      <c r="O61" s="304" t="s">
        <v>77</v>
      </c>
      <c r="P61" s="303"/>
      <c r="Q61" s="304" t="s">
        <v>77</v>
      </c>
    </row>
    <row r="62" spans="1:17" ht="17.25" customHeight="1">
      <c r="A62" s="308" t="s">
        <v>384</v>
      </c>
      <c r="B62" s="427" t="s">
        <v>385</v>
      </c>
      <c r="C62" s="428"/>
      <c r="D62" s="300"/>
      <c r="E62" s="301" t="s">
        <v>384</v>
      </c>
      <c r="F62" s="300"/>
      <c r="G62" s="301" t="s">
        <v>384</v>
      </c>
      <c r="H62" s="300"/>
      <c r="I62" s="301" t="s">
        <v>384</v>
      </c>
      <c r="J62" s="302"/>
      <c r="K62" s="301" t="s">
        <v>384</v>
      </c>
      <c r="L62" s="302"/>
      <c r="M62" s="301" t="s">
        <v>384</v>
      </c>
      <c r="N62" s="303"/>
      <c r="O62" s="304" t="s">
        <v>384</v>
      </c>
      <c r="P62" s="303"/>
      <c r="Q62" s="304" t="s">
        <v>384</v>
      </c>
    </row>
    <row r="63" spans="1:17" ht="17.25" customHeight="1">
      <c r="A63" s="264" t="s">
        <v>281</v>
      </c>
      <c r="B63" s="435" t="s">
        <v>303</v>
      </c>
      <c r="C63" s="436"/>
      <c r="D63" s="307"/>
      <c r="E63" s="266" t="s">
        <v>281</v>
      </c>
      <c r="F63" s="267"/>
      <c r="G63" s="266" t="s">
        <v>281</v>
      </c>
      <c r="H63" s="169"/>
      <c r="I63" s="266" t="s">
        <v>281</v>
      </c>
      <c r="J63" s="267"/>
      <c r="K63" s="266" t="s">
        <v>281</v>
      </c>
      <c r="L63" s="267"/>
      <c r="M63" s="266" t="s">
        <v>281</v>
      </c>
      <c r="N63" s="437"/>
      <c r="O63" s="437"/>
      <c r="P63" s="437"/>
      <c r="Q63" s="438"/>
    </row>
    <row r="64" spans="1:17" ht="17.25" customHeight="1">
      <c r="A64" s="268" t="s">
        <v>283</v>
      </c>
      <c r="B64" s="445" t="s">
        <v>304</v>
      </c>
      <c r="C64" s="446"/>
      <c r="D64" s="265"/>
      <c r="E64" s="266" t="s">
        <v>283</v>
      </c>
      <c r="F64" s="267"/>
      <c r="G64" s="266" t="s">
        <v>283</v>
      </c>
      <c r="H64" s="169"/>
      <c r="I64" s="266" t="s">
        <v>283</v>
      </c>
      <c r="J64" s="267"/>
      <c r="K64" s="266" t="s">
        <v>283</v>
      </c>
      <c r="L64" s="267"/>
      <c r="M64" s="266" t="s">
        <v>283</v>
      </c>
      <c r="N64" s="439"/>
      <c r="O64" s="440"/>
      <c r="P64" s="440"/>
      <c r="Q64" s="441"/>
    </row>
    <row r="65" spans="1:17" ht="17.25" customHeight="1">
      <c r="A65" s="268" t="s">
        <v>284</v>
      </c>
      <c r="B65" s="445" t="s">
        <v>304</v>
      </c>
      <c r="C65" s="446"/>
      <c r="D65" s="265"/>
      <c r="E65" s="266" t="s">
        <v>284</v>
      </c>
      <c r="F65" s="267"/>
      <c r="G65" s="266" t="s">
        <v>284</v>
      </c>
      <c r="H65" s="169"/>
      <c r="I65" s="266" t="s">
        <v>284</v>
      </c>
      <c r="J65" s="267"/>
      <c r="K65" s="266" t="s">
        <v>284</v>
      </c>
      <c r="L65" s="267"/>
      <c r="M65" s="266" t="s">
        <v>284</v>
      </c>
      <c r="N65" s="439"/>
      <c r="O65" s="440"/>
      <c r="P65" s="440"/>
      <c r="Q65" s="441"/>
    </row>
    <row r="66" spans="1:17" ht="17.25" customHeight="1">
      <c r="A66" s="268" t="s">
        <v>285</v>
      </c>
      <c r="B66" s="445" t="s">
        <v>304</v>
      </c>
      <c r="C66" s="446"/>
      <c r="D66" s="265"/>
      <c r="E66" s="266" t="s">
        <v>285</v>
      </c>
      <c r="F66" s="267"/>
      <c r="G66" s="266" t="s">
        <v>285</v>
      </c>
      <c r="H66" s="169"/>
      <c r="I66" s="266" t="s">
        <v>285</v>
      </c>
      <c r="J66" s="267"/>
      <c r="K66" s="266" t="s">
        <v>285</v>
      </c>
      <c r="L66" s="267"/>
      <c r="M66" s="266" t="s">
        <v>285</v>
      </c>
      <c r="N66" s="439"/>
      <c r="O66" s="440"/>
      <c r="P66" s="440"/>
      <c r="Q66" s="441"/>
    </row>
    <row r="67" spans="1:17" ht="15" customHeight="1">
      <c r="A67" s="268" t="s">
        <v>286</v>
      </c>
      <c r="B67" s="445" t="s">
        <v>305</v>
      </c>
      <c r="C67" s="446"/>
      <c r="D67" s="265"/>
      <c r="E67" s="266" t="s">
        <v>286</v>
      </c>
      <c r="F67" s="267"/>
      <c r="G67" s="266" t="s">
        <v>286</v>
      </c>
      <c r="H67" s="169"/>
      <c r="I67" s="266" t="s">
        <v>286</v>
      </c>
      <c r="J67" s="267"/>
      <c r="K67" s="266" t="s">
        <v>286</v>
      </c>
      <c r="L67" s="267"/>
      <c r="M67" s="266" t="s">
        <v>286</v>
      </c>
      <c r="N67" s="439"/>
      <c r="O67" s="440"/>
      <c r="P67" s="440"/>
      <c r="Q67" s="441"/>
    </row>
    <row r="68" spans="1:17" ht="27" customHeight="1" thickBot="1">
      <c r="A68" s="269" t="s">
        <v>287</v>
      </c>
      <c r="B68" s="447" t="s">
        <v>305</v>
      </c>
      <c r="C68" s="448"/>
      <c r="D68" s="265"/>
      <c r="E68" s="266" t="s">
        <v>287</v>
      </c>
      <c r="F68" s="267"/>
      <c r="G68" s="266" t="s">
        <v>287</v>
      </c>
      <c r="H68" s="169"/>
      <c r="I68" s="266" t="s">
        <v>287</v>
      </c>
      <c r="J68" s="267"/>
      <c r="K68" s="266" t="s">
        <v>287</v>
      </c>
      <c r="L68" s="267"/>
      <c r="M68" s="266" t="s">
        <v>287</v>
      </c>
      <c r="N68" s="439"/>
      <c r="O68" s="440"/>
      <c r="P68" s="440"/>
      <c r="Q68" s="441"/>
    </row>
    <row r="69" spans="1:17" ht="24.75" customHeight="1">
      <c r="A69" s="264" t="s">
        <v>363</v>
      </c>
      <c r="B69" s="449" t="s">
        <v>238</v>
      </c>
      <c r="C69" s="450"/>
      <c r="D69" s="265"/>
      <c r="E69" s="266" t="s">
        <v>363</v>
      </c>
      <c r="F69" s="267"/>
      <c r="G69" s="266" t="s">
        <v>363</v>
      </c>
      <c r="H69" s="267"/>
      <c r="I69" s="266" t="s">
        <v>363</v>
      </c>
      <c r="J69" s="267"/>
      <c r="K69" s="266" t="s">
        <v>363</v>
      </c>
      <c r="L69" s="267"/>
      <c r="M69" s="266" t="s">
        <v>363</v>
      </c>
      <c r="N69" s="439"/>
      <c r="O69" s="440"/>
      <c r="P69" s="440"/>
      <c r="Q69" s="441"/>
    </row>
    <row r="70" spans="1:18" ht="16.5" customHeight="1">
      <c r="A70" s="264" t="s">
        <v>365</v>
      </c>
      <c r="B70" s="451" t="s">
        <v>306</v>
      </c>
      <c r="C70" s="452"/>
      <c r="D70" s="265"/>
      <c r="E70" s="266" t="s">
        <v>365</v>
      </c>
      <c r="F70" s="267"/>
      <c r="G70" s="266" t="s">
        <v>365</v>
      </c>
      <c r="H70" s="267"/>
      <c r="I70" s="266" t="s">
        <v>365</v>
      </c>
      <c r="J70" s="267"/>
      <c r="K70" s="266" t="s">
        <v>365</v>
      </c>
      <c r="L70" s="267"/>
      <c r="M70" s="266" t="s">
        <v>365</v>
      </c>
      <c r="N70" s="439"/>
      <c r="O70" s="440"/>
      <c r="P70" s="440"/>
      <c r="Q70" s="441"/>
      <c r="R70" s="102"/>
    </row>
    <row r="71" spans="1:18" ht="28.5" customHeight="1">
      <c r="A71" s="264" t="s">
        <v>367</v>
      </c>
      <c r="B71" s="451" t="s">
        <v>239</v>
      </c>
      <c r="C71" s="452"/>
      <c r="D71" s="265"/>
      <c r="E71" s="266" t="s">
        <v>367</v>
      </c>
      <c r="F71" s="267"/>
      <c r="G71" s="266" t="s">
        <v>367</v>
      </c>
      <c r="H71" s="267"/>
      <c r="I71" s="266" t="s">
        <v>367</v>
      </c>
      <c r="J71" s="267"/>
      <c r="K71" s="266" t="s">
        <v>367</v>
      </c>
      <c r="L71" s="267"/>
      <c r="M71" s="266" t="s">
        <v>367</v>
      </c>
      <c r="N71" s="439"/>
      <c r="O71" s="440"/>
      <c r="P71" s="440"/>
      <c r="Q71" s="441"/>
      <c r="R71" s="102"/>
    </row>
    <row r="72" spans="1:18" ht="24" customHeight="1">
      <c r="A72" s="264" t="s">
        <v>369</v>
      </c>
      <c r="B72" s="451" t="s">
        <v>240</v>
      </c>
      <c r="C72" s="452"/>
      <c r="D72" s="265"/>
      <c r="E72" s="266" t="s">
        <v>369</v>
      </c>
      <c r="F72" s="267"/>
      <c r="G72" s="266" t="s">
        <v>369</v>
      </c>
      <c r="H72" s="267"/>
      <c r="I72" s="266" t="s">
        <v>369</v>
      </c>
      <c r="J72" s="267"/>
      <c r="K72" s="266" t="s">
        <v>369</v>
      </c>
      <c r="L72" s="267"/>
      <c r="M72" s="266" t="s">
        <v>369</v>
      </c>
      <c r="N72" s="439"/>
      <c r="O72" s="440"/>
      <c r="P72" s="440"/>
      <c r="Q72" s="441"/>
      <c r="R72" s="102"/>
    </row>
    <row r="73" spans="1:18" ht="16.5" customHeight="1">
      <c r="A73" s="264" t="s">
        <v>371</v>
      </c>
      <c r="B73" s="451" t="s">
        <v>307</v>
      </c>
      <c r="C73" s="452"/>
      <c r="D73" s="265"/>
      <c r="E73" s="266" t="s">
        <v>371</v>
      </c>
      <c r="F73" s="267"/>
      <c r="G73" s="266" t="s">
        <v>371</v>
      </c>
      <c r="H73" s="267"/>
      <c r="I73" s="266" t="s">
        <v>371</v>
      </c>
      <c r="J73" s="267"/>
      <c r="K73" s="266" t="s">
        <v>371</v>
      </c>
      <c r="L73" s="267"/>
      <c r="M73" s="266" t="s">
        <v>371</v>
      </c>
      <c r="N73" s="439"/>
      <c r="O73" s="440"/>
      <c r="P73" s="440"/>
      <c r="Q73" s="441"/>
      <c r="R73" s="102"/>
    </row>
    <row r="74" spans="1:18" s="115" customFormat="1" ht="12.75">
      <c r="A74" s="264" t="s">
        <v>373</v>
      </c>
      <c r="B74" s="451" t="s">
        <v>308</v>
      </c>
      <c r="C74" s="452"/>
      <c r="D74" s="265"/>
      <c r="E74" s="266" t="s">
        <v>373</v>
      </c>
      <c r="F74" s="267"/>
      <c r="G74" s="266" t="s">
        <v>373</v>
      </c>
      <c r="H74" s="267"/>
      <c r="I74" s="266" t="s">
        <v>373</v>
      </c>
      <c r="J74" s="267"/>
      <c r="K74" s="266" t="s">
        <v>373</v>
      </c>
      <c r="L74" s="267"/>
      <c r="M74" s="266" t="s">
        <v>373</v>
      </c>
      <c r="N74" s="439"/>
      <c r="O74" s="440"/>
      <c r="P74" s="440"/>
      <c r="Q74" s="441"/>
      <c r="R74" s="102"/>
    </row>
    <row r="75" spans="1:18" ht="25.5" customHeight="1">
      <c r="A75" s="264" t="s">
        <v>375</v>
      </c>
      <c r="B75" s="455" t="s">
        <v>309</v>
      </c>
      <c r="C75" s="456"/>
      <c r="D75" s="310"/>
      <c r="E75" s="311" t="s">
        <v>375</v>
      </c>
      <c r="F75" s="312"/>
      <c r="G75" s="311" t="s">
        <v>375</v>
      </c>
      <c r="H75" s="312"/>
      <c r="I75" s="311" t="s">
        <v>375</v>
      </c>
      <c r="J75" s="312"/>
      <c r="K75" s="311" t="s">
        <v>375</v>
      </c>
      <c r="L75" s="312"/>
      <c r="M75" s="311" t="s">
        <v>375</v>
      </c>
      <c r="N75" s="442"/>
      <c r="O75" s="443"/>
      <c r="P75" s="443"/>
      <c r="Q75" s="444"/>
      <c r="R75" s="102"/>
    </row>
    <row r="76" spans="1:18" ht="16.5" customHeight="1">
      <c r="A76" s="309" t="s">
        <v>377</v>
      </c>
      <c r="B76" s="462" t="s">
        <v>383</v>
      </c>
      <c r="C76" s="463"/>
      <c r="D76" s="313"/>
      <c r="E76" s="314" t="s">
        <v>377</v>
      </c>
      <c r="F76" s="313"/>
      <c r="G76" s="314" t="s">
        <v>377</v>
      </c>
      <c r="H76" s="313"/>
      <c r="I76" s="314" t="s">
        <v>377</v>
      </c>
      <c r="J76" s="313"/>
      <c r="K76" s="314" t="s">
        <v>377</v>
      </c>
      <c r="L76" s="313"/>
      <c r="M76" s="314" t="s">
        <v>377</v>
      </c>
      <c r="N76" s="315"/>
      <c r="O76" s="316"/>
      <c r="P76" s="317"/>
      <c r="Q76" s="317"/>
      <c r="R76" s="102"/>
    </row>
    <row r="77" spans="1:18" s="118" customFormat="1" ht="15.75" customHeight="1" thickBot="1">
      <c r="A77" s="454" t="s">
        <v>105</v>
      </c>
      <c r="B77" s="454"/>
      <c r="C77" s="454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103"/>
      <c r="O77" s="102"/>
      <c r="P77" s="102"/>
      <c r="Q77" s="102"/>
      <c r="R77" s="102"/>
    </row>
    <row r="78" spans="1:18" s="118" customFormat="1" ht="17.25" thickBot="1">
      <c r="A78" s="454" t="s">
        <v>106</v>
      </c>
      <c r="B78" s="454"/>
      <c r="C78" s="454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102"/>
      <c r="O78" s="102"/>
      <c r="P78" s="102"/>
      <c r="Q78" s="102"/>
      <c r="R78" s="102"/>
    </row>
    <row r="79" spans="1:18" s="118" customFormat="1" ht="15.75" customHeight="1" thickBot="1">
      <c r="A79" s="454" t="s">
        <v>107</v>
      </c>
      <c r="B79" s="454"/>
      <c r="C79" s="454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102"/>
      <c r="O79" s="102"/>
      <c r="P79" s="102"/>
      <c r="Q79" s="102"/>
      <c r="R79" s="102"/>
    </row>
    <row r="80" spans="1:18" s="118" customFormat="1" ht="12.75" customHeight="1" thickBot="1">
      <c r="A80" s="104"/>
      <c r="B80" s="454" t="s">
        <v>108</v>
      </c>
      <c r="C80" s="454"/>
      <c r="D80" s="453"/>
      <c r="E80" s="453"/>
      <c r="F80" s="453"/>
      <c r="G80" s="453"/>
      <c r="H80" s="453"/>
      <c r="I80" s="453"/>
      <c r="J80" s="453"/>
      <c r="K80" s="453"/>
      <c r="L80" s="453"/>
      <c r="M80" s="453"/>
      <c r="N80" s="102"/>
      <c r="O80" s="102"/>
      <c r="P80" s="102"/>
      <c r="Q80" s="102"/>
      <c r="R80" s="119"/>
    </row>
    <row r="81" spans="1:58" s="118" customFormat="1" ht="11.25" customHeight="1" thickBot="1">
      <c r="A81" s="104"/>
      <c r="B81" s="454" t="s">
        <v>109</v>
      </c>
      <c r="C81" s="454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102"/>
      <c r="O81" s="102"/>
      <c r="P81" s="102"/>
      <c r="Q81" s="102"/>
      <c r="R81" s="119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</row>
    <row r="82" spans="1:58" s="118" customFormat="1" ht="19.5" customHeight="1" thickBot="1">
      <c r="A82" s="104"/>
      <c r="B82" s="454" t="s">
        <v>110</v>
      </c>
      <c r="C82" s="454"/>
      <c r="D82" s="460">
        <f>+Árak!K69</f>
        <v>0</v>
      </c>
      <c r="E82" s="460"/>
      <c r="F82" s="460"/>
      <c r="G82" s="460"/>
      <c r="H82" s="460"/>
      <c r="I82" s="460"/>
      <c r="J82" s="460"/>
      <c r="K82" s="460"/>
      <c r="L82" s="460"/>
      <c r="M82" s="460"/>
      <c r="N82" s="102"/>
      <c r="O82" s="102"/>
      <c r="P82" s="102"/>
      <c r="Q82" s="102"/>
      <c r="R82" s="119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</row>
    <row r="83" spans="1:58" s="118" customFormat="1" ht="24.75" customHeight="1">
      <c r="A83" s="461" t="s">
        <v>310</v>
      </c>
      <c r="B83" s="461"/>
      <c r="C83" s="461"/>
      <c r="D83" s="105"/>
      <c r="E83" s="106"/>
      <c r="F83" s="106"/>
      <c r="G83" s="106"/>
      <c r="H83" s="106"/>
      <c r="I83" s="106"/>
      <c r="J83" s="106"/>
      <c r="K83" s="106"/>
      <c r="L83" s="106"/>
      <c r="M83" s="106"/>
      <c r="N83" s="102"/>
      <c r="O83" s="102"/>
      <c r="P83" s="102"/>
      <c r="Q83" s="102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</row>
    <row r="84" spans="1:58" s="118" customFormat="1" ht="24" customHeight="1">
      <c r="A84" s="464" t="s">
        <v>311</v>
      </c>
      <c r="B84" s="464"/>
      <c r="C84" s="464"/>
      <c r="D84" s="107" t="s">
        <v>312</v>
      </c>
      <c r="E84" s="107"/>
      <c r="F84" s="107"/>
      <c r="G84" s="107"/>
      <c r="H84" s="107"/>
      <c r="I84" s="107"/>
      <c r="J84" s="107"/>
      <c r="K84" s="107"/>
      <c r="L84" s="108"/>
      <c r="M84" s="109"/>
      <c r="N84" s="102"/>
      <c r="O84" s="102"/>
      <c r="P84" s="102"/>
      <c r="Q84" s="102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</row>
    <row r="85" spans="1:58" s="118" customFormat="1" ht="12.75" customHeight="1">
      <c r="A85" s="457" t="s">
        <v>313</v>
      </c>
      <c r="B85" s="457"/>
      <c r="C85" s="457"/>
      <c r="D85" s="110" t="s">
        <v>314</v>
      </c>
      <c r="E85" s="110"/>
      <c r="F85" s="110"/>
      <c r="G85" s="110"/>
      <c r="H85" s="110"/>
      <c r="I85" s="110"/>
      <c r="J85" s="110"/>
      <c r="K85" s="110"/>
      <c r="L85" s="108"/>
      <c r="M85" s="109"/>
      <c r="N85" s="102"/>
      <c r="O85" s="102"/>
      <c r="P85" s="102"/>
      <c r="Q85" s="102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</row>
    <row r="86" spans="1:58" s="118" customFormat="1" ht="12.75" customHeight="1">
      <c r="A86" s="457" t="s">
        <v>315</v>
      </c>
      <c r="B86" s="457"/>
      <c r="C86" s="457"/>
      <c r="D86" s="110" t="s">
        <v>316</v>
      </c>
      <c r="E86" s="110"/>
      <c r="F86" s="110"/>
      <c r="G86" s="110"/>
      <c r="H86" s="110"/>
      <c r="I86" s="110"/>
      <c r="J86" s="110"/>
      <c r="K86" s="110"/>
      <c r="L86" s="108"/>
      <c r="M86" s="109"/>
      <c r="N86" s="103"/>
      <c r="O86" s="111"/>
      <c r="P86" s="102"/>
      <c r="Q86" s="102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</row>
    <row r="87" spans="1:58" s="118" customFormat="1" ht="12.75" customHeight="1">
      <c r="A87" s="457" t="s">
        <v>317</v>
      </c>
      <c r="B87" s="457"/>
      <c r="C87" s="457"/>
      <c r="D87" s="110" t="s">
        <v>318</v>
      </c>
      <c r="E87" s="110"/>
      <c r="F87" s="110"/>
      <c r="G87" s="110"/>
      <c r="H87" s="110"/>
      <c r="I87" s="110"/>
      <c r="J87" s="110"/>
      <c r="K87" s="110"/>
      <c r="L87" s="108"/>
      <c r="M87" s="109"/>
      <c r="N87" s="103"/>
      <c r="O87" s="111"/>
      <c r="P87" s="102"/>
      <c r="Q87" s="102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</row>
    <row r="88" spans="1:58" s="118" customFormat="1" ht="12.75" customHeight="1">
      <c r="A88" s="457" t="s">
        <v>319</v>
      </c>
      <c r="B88" s="457"/>
      <c r="C88" s="457"/>
      <c r="D88" s="110" t="s">
        <v>320</v>
      </c>
      <c r="E88" s="112"/>
      <c r="F88" s="112"/>
      <c r="G88" s="112"/>
      <c r="H88" s="112"/>
      <c r="I88" s="112"/>
      <c r="J88" s="112"/>
      <c r="K88" s="112"/>
      <c r="L88" s="113"/>
      <c r="M88" s="109"/>
      <c r="N88" s="103"/>
      <c r="O88" s="111"/>
      <c r="P88" s="102"/>
      <c r="Q88" s="102"/>
      <c r="R88" s="124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</row>
    <row r="89" spans="1:58" s="118" customFormat="1" ht="12.75" customHeight="1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03"/>
      <c r="O89" s="111"/>
      <c r="P89" s="102"/>
      <c r="Q89" s="102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</row>
    <row r="90" spans="1:58" s="118" customFormat="1" ht="12.75" customHeight="1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03"/>
      <c r="O90" s="111"/>
      <c r="P90" s="102"/>
      <c r="Q90" s="102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</row>
    <row r="91" spans="1:58" s="118" customFormat="1" ht="12.75" customHeight="1">
      <c r="A91" s="116"/>
      <c r="B91" s="458"/>
      <c r="C91" s="458"/>
      <c r="D91" s="117"/>
      <c r="E91" s="459"/>
      <c r="F91" s="459"/>
      <c r="G91" s="459"/>
      <c r="H91" s="459"/>
      <c r="I91" s="459"/>
      <c r="J91" s="459"/>
      <c r="K91" s="459"/>
      <c r="L91" s="113"/>
      <c r="M91" s="109"/>
      <c r="N91" s="103"/>
      <c r="O91" s="111"/>
      <c r="P91" s="102"/>
      <c r="Q91" s="102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</row>
    <row r="92" spans="1:58" s="118" customFormat="1" ht="12.75" customHeight="1">
      <c r="A92" s="10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03"/>
      <c r="O92" s="111"/>
      <c r="P92" s="102"/>
      <c r="Q92" s="102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</row>
    <row r="93" spans="1:58" s="118" customFormat="1" ht="12.75" customHeight="1">
      <c r="A93" s="103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03"/>
      <c r="O93" s="111"/>
      <c r="P93" s="102"/>
      <c r="Q93" s="102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</row>
    <row r="94" spans="1:58" s="118" customFormat="1" ht="12.75" customHeight="1">
      <c r="A94" s="103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03"/>
      <c r="O94" s="111"/>
      <c r="P94" s="102"/>
      <c r="Q94" s="102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</row>
    <row r="95" spans="1:58" s="118" customFormat="1" ht="12.75" customHeight="1">
      <c r="A95" s="103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03"/>
      <c r="O95" s="111"/>
      <c r="P95" s="102"/>
      <c r="Q95" s="119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</row>
    <row r="96" spans="1:58" s="118" customFormat="1" ht="12.75" customHeight="1">
      <c r="A96" s="103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03"/>
      <c r="O96" s="111"/>
      <c r="P96" s="101"/>
      <c r="Q96" s="119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</row>
    <row r="97" spans="1:58" s="118" customFormat="1" ht="12.75" customHeight="1">
      <c r="A97" s="103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03"/>
      <c r="O97" s="111"/>
      <c r="P97" s="102"/>
      <c r="Q97" s="119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</row>
    <row r="98" spans="1:58" s="118" customFormat="1" ht="12.75" customHeight="1">
      <c r="A98" s="121"/>
      <c r="B98" s="122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</row>
    <row r="99" spans="1:58" s="118" customFormat="1" ht="12.75" customHeight="1">
      <c r="A99" s="123"/>
      <c r="N99" s="123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</row>
    <row r="100" spans="1:58" s="118" customFormat="1" ht="12.75" customHeight="1">
      <c r="A100" s="123"/>
      <c r="N100" s="123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</row>
    <row r="101" spans="1:58" s="118" customFormat="1" ht="12.75" customHeight="1">
      <c r="A101" s="121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1"/>
      <c r="O101" s="124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</row>
    <row r="102" spans="1:58" s="118" customFormat="1" ht="12.75" customHeight="1">
      <c r="A102" s="121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1"/>
      <c r="O102" s="124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</row>
    <row r="103" spans="1:58" s="118" customFormat="1" ht="12.75" customHeight="1">
      <c r="A103" s="125"/>
      <c r="B103" s="122"/>
      <c r="C103" s="124"/>
      <c r="D103" s="124"/>
      <c r="E103" s="120"/>
      <c r="F103" s="124"/>
      <c r="G103" s="120"/>
      <c r="H103" s="124"/>
      <c r="I103" s="120"/>
      <c r="J103" s="124"/>
      <c r="K103" s="120"/>
      <c r="L103" s="124"/>
      <c r="M103" s="120"/>
      <c r="N103" s="120"/>
      <c r="O103" s="124"/>
      <c r="P103" s="120"/>
      <c r="Q103" s="124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</row>
    <row r="104" spans="1:58" s="118" customFormat="1" ht="12.75" customHeight="1" hidden="1">
      <c r="A104" s="125"/>
      <c r="B104" s="122"/>
      <c r="C104" s="124"/>
      <c r="D104" s="124"/>
      <c r="E104" s="120"/>
      <c r="F104" s="124"/>
      <c r="G104" s="120"/>
      <c r="H104" s="124"/>
      <c r="I104" s="120"/>
      <c r="J104" s="124"/>
      <c r="K104" s="120"/>
      <c r="L104" s="124"/>
      <c r="M104" s="120"/>
      <c r="N104" s="121"/>
      <c r="O104" s="124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</row>
    <row r="105" spans="1:58" s="118" customFormat="1" ht="12.75" customHeight="1" hidden="1">
      <c r="A105" s="121"/>
      <c r="B105" s="122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1"/>
      <c r="O105" s="124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</row>
    <row r="106" spans="1:58" s="118" customFormat="1" ht="12.75" customHeight="1" hidden="1">
      <c r="A106" s="121"/>
      <c r="B106" s="122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1"/>
      <c r="O106" s="124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</row>
    <row r="107" spans="1:58" s="118" customFormat="1" ht="12.75" customHeight="1" hidden="1">
      <c r="A107" s="121"/>
      <c r="B107" s="122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1"/>
      <c r="O107" s="124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</row>
    <row r="108" spans="1:58" s="118" customFormat="1" ht="12.75" customHeight="1" hidden="1">
      <c r="A108" s="121"/>
      <c r="B108" s="122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1"/>
      <c r="O108" s="124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</row>
    <row r="109" spans="1:58" s="118" customFormat="1" ht="12.75" customHeight="1" hidden="1">
      <c r="A109" s="121"/>
      <c r="B109" s="122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1"/>
      <c r="O109" s="124"/>
      <c r="R109" s="129"/>
      <c r="S109" s="129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</row>
    <row r="110" spans="1:58" s="118" customFormat="1" ht="12.75" customHeight="1" hidden="1">
      <c r="A110" s="121"/>
      <c r="B110" s="122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1"/>
      <c r="O110" s="124"/>
      <c r="R110" s="129"/>
      <c r="S110" s="129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</row>
    <row r="111" spans="1:58" s="118" customFormat="1" ht="12.75" customHeight="1" hidden="1">
      <c r="A111" s="121"/>
      <c r="B111" s="122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1"/>
      <c r="O111" s="124"/>
      <c r="R111" s="129"/>
      <c r="S111" s="129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</row>
    <row r="112" spans="1:58" s="118" customFormat="1" ht="12.75" customHeight="1" hidden="1">
      <c r="A112" s="121"/>
      <c r="B112" s="122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1"/>
      <c r="O112" s="124"/>
      <c r="R112" s="129"/>
      <c r="S112" s="129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</row>
    <row r="113" spans="1:58" s="118" customFormat="1" ht="12.75" customHeight="1" hidden="1">
      <c r="A113" s="121"/>
      <c r="B113" s="122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1"/>
      <c r="O113" s="124"/>
      <c r="R113" s="129"/>
      <c r="S113" s="129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</row>
    <row r="114" spans="1:58" s="118" customFormat="1" ht="12.75" customHeight="1" hidden="1">
      <c r="A114" s="121"/>
      <c r="B114" s="122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1"/>
      <c r="O114" s="124"/>
      <c r="R114" s="129"/>
      <c r="S114" s="129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</row>
    <row r="115" spans="1:58" s="118" customFormat="1" ht="12.75" customHeight="1" hidden="1">
      <c r="A115" s="121"/>
      <c r="B115" s="122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1"/>
      <c r="O115" s="124"/>
      <c r="R115" s="129"/>
      <c r="S115" s="129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</row>
    <row r="116" spans="1:58" s="118" customFormat="1" ht="12.75" customHeight="1" hidden="1">
      <c r="A116" s="121"/>
      <c r="B116" s="122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1"/>
      <c r="O116" s="124"/>
      <c r="R116" s="129"/>
      <c r="S116" s="129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</row>
    <row r="117" spans="1:58" s="118" customFormat="1" ht="12.75" customHeight="1" hidden="1">
      <c r="A117" s="121"/>
      <c r="B117" s="122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1"/>
      <c r="O117" s="124"/>
      <c r="R117" s="129"/>
      <c r="S117" s="129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</row>
    <row r="118" spans="1:58" s="118" customFormat="1" ht="12.75" customHeight="1" hidden="1">
      <c r="A118" s="121"/>
      <c r="B118" s="122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1"/>
      <c r="O118" s="124"/>
      <c r="R118" s="129"/>
      <c r="S118" s="129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</row>
    <row r="119" spans="1:58" s="118" customFormat="1" ht="12.75" customHeight="1" hidden="1">
      <c r="A119" s="121"/>
      <c r="B119" s="122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1"/>
      <c r="O119" s="124"/>
      <c r="R119" s="129"/>
      <c r="S119" s="129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</row>
    <row r="120" spans="1:58" s="118" customFormat="1" ht="12.75" customHeight="1" hidden="1">
      <c r="A120" s="121"/>
      <c r="B120" s="122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1"/>
      <c r="O120" s="124"/>
      <c r="R120" s="129"/>
      <c r="S120" s="129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</row>
    <row r="121" spans="1:58" s="118" customFormat="1" ht="12.75" customHeight="1" hidden="1">
      <c r="A121" s="121"/>
      <c r="B121" s="122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1"/>
      <c r="O121" s="124"/>
      <c r="R121" s="129"/>
      <c r="S121" s="129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</row>
    <row r="122" spans="1:58" s="118" customFormat="1" ht="12.75" customHeight="1" hidden="1">
      <c r="A122" s="121"/>
      <c r="B122" s="122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1"/>
      <c r="O122" s="124"/>
      <c r="R122" s="129"/>
      <c r="S122" s="129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</row>
    <row r="123" spans="1:58" s="118" customFormat="1" ht="12.75" customHeight="1" hidden="1">
      <c r="A123" s="121"/>
      <c r="B123" s="122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1"/>
      <c r="O123" s="124"/>
      <c r="R123" s="129"/>
      <c r="S123" s="129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</row>
    <row r="124" spans="1:58" s="118" customFormat="1" ht="12.75" customHeight="1" hidden="1">
      <c r="A124" s="121"/>
      <c r="B124" s="126" t="s">
        <v>0</v>
      </c>
      <c r="C124" s="127">
        <f>D3*'[1]Árak'!C2</f>
        <v>0</v>
      </c>
      <c r="D124" s="127">
        <f>F3*'[1]Árak'!D2</f>
        <v>0</v>
      </c>
      <c r="E124" s="127">
        <f>H3*'[1]Árak'!E2</f>
        <v>0</v>
      </c>
      <c r="F124" s="127">
        <f>J3*'[1]Árak'!F2</f>
        <v>0</v>
      </c>
      <c r="G124" s="127">
        <f>L3*'[1]Árak'!G2</f>
        <v>0</v>
      </c>
      <c r="H124" s="127">
        <f>C30*'[1]Árak'!B29</f>
        <v>0</v>
      </c>
      <c r="I124" s="127">
        <f>N61*'[1]Árak'!H60</f>
        <v>0</v>
      </c>
      <c r="J124" s="127">
        <f>C54*'[1]Árak'!B53</f>
        <v>0</v>
      </c>
      <c r="K124" s="127"/>
      <c r="L124" s="127"/>
      <c r="M124" s="127"/>
      <c r="N124" s="128"/>
      <c r="O124" s="129"/>
      <c r="P124" s="129"/>
      <c r="Q124" s="129"/>
      <c r="R124" s="129"/>
      <c r="S124" s="129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</row>
    <row r="125" spans="1:58" s="118" customFormat="1" ht="12.75" customHeight="1" hidden="1">
      <c r="A125" s="121"/>
      <c r="B125" s="126" t="s">
        <v>2</v>
      </c>
      <c r="C125" s="127">
        <f>D4*'[1]Árak'!C3</f>
        <v>0</v>
      </c>
      <c r="D125" s="127">
        <f>F4*'[1]Árak'!D3</f>
        <v>0</v>
      </c>
      <c r="E125" s="127">
        <f>H4*'[1]Árak'!E3</f>
        <v>0</v>
      </c>
      <c r="F125" s="127">
        <f>J4*'[1]Árak'!F3</f>
        <v>0</v>
      </c>
      <c r="G125" s="127">
        <f>L4*'[1]Árak'!G3</f>
        <v>0</v>
      </c>
      <c r="H125" s="127">
        <f>C31*'[1]Árak'!B30</f>
        <v>0</v>
      </c>
      <c r="I125" s="127">
        <f>P61*'[1]Árak'!I60</f>
        <v>0</v>
      </c>
      <c r="J125" s="127">
        <f>C55*'[1]Árak'!B54</f>
        <v>0</v>
      </c>
      <c r="K125" s="127"/>
      <c r="L125" s="127"/>
      <c r="M125" s="127"/>
      <c r="N125" s="128"/>
      <c r="O125" s="129"/>
      <c r="P125" s="129"/>
      <c r="Q125" s="129"/>
      <c r="R125" s="129"/>
      <c r="S125" s="129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</row>
    <row r="126" spans="1:58" s="118" customFormat="1" ht="12.75" customHeight="1" hidden="1">
      <c r="A126" s="121"/>
      <c r="B126" s="126" t="s">
        <v>3</v>
      </c>
      <c r="C126" s="127">
        <f>D5*'[1]Árak'!C4</f>
        <v>0</v>
      </c>
      <c r="D126" s="127">
        <f>F5*'[1]Árak'!D4</f>
        <v>0</v>
      </c>
      <c r="E126" s="127">
        <f>H5*'[1]Árak'!E4</f>
        <v>0</v>
      </c>
      <c r="F126" s="127">
        <f>J5*'[1]Árak'!F4</f>
        <v>0</v>
      </c>
      <c r="G126" s="127">
        <f>L5*'[1]Árak'!G4</f>
        <v>0</v>
      </c>
      <c r="H126" s="127">
        <f>C32*'[1]Árak'!B31</f>
        <v>0</v>
      </c>
      <c r="I126" s="127"/>
      <c r="J126" s="127">
        <f>C56*'[1]Árak'!B55</f>
        <v>0</v>
      </c>
      <c r="K126" s="127"/>
      <c r="L126" s="127"/>
      <c r="M126" s="127"/>
      <c r="N126" s="128"/>
      <c r="O126" s="129"/>
      <c r="P126" s="129"/>
      <c r="Q126" s="129"/>
      <c r="R126" s="129"/>
      <c r="S126" s="129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</row>
    <row r="127" spans="1:58" s="118" customFormat="1" ht="12.75" customHeight="1" hidden="1">
      <c r="A127" s="121"/>
      <c r="B127" s="126" t="s">
        <v>5</v>
      </c>
      <c r="C127" s="127">
        <f>D6*'[1]Árak'!C5</f>
        <v>0</v>
      </c>
      <c r="D127" s="127">
        <f>F6*'[1]Árak'!D5</f>
        <v>0</v>
      </c>
      <c r="E127" s="127">
        <f>H6*'[1]Árak'!E5</f>
        <v>0</v>
      </c>
      <c r="F127" s="127">
        <f>J6*'[1]Árak'!F5</f>
        <v>0</v>
      </c>
      <c r="G127" s="127">
        <f>L6*'[1]Árak'!G5</f>
        <v>0</v>
      </c>
      <c r="H127" s="127">
        <f>C33*'[1]Árak'!B32</f>
        <v>0</v>
      </c>
      <c r="I127" s="127"/>
      <c r="J127" s="127">
        <f>C57*'[1]Árak'!B56</f>
        <v>0</v>
      </c>
      <c r="K127" s="127"/>
      <c r="L127" s="127"/>
      <c r="M127" s="127"/>
      <c r="N127" s="128"/>
      <c r="O127" s="129"/>
      <c r="P127" s="129"/>
      <c r="Q127" s="129"/>
      <c r="R127" s="129"/>
      <c r="S127" s="129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</row>
    <row r="128" spans="1:58" s="118" customFormat="1" ht="12.75" customHeight="1" hidden="1">
      <c r="A128" s="121"/>
      <c r="B128" s="126" t="s">
        <v>6</v>
      </c>
      <c r="C128" s="127">
        <f>D7*'[1]Árak'!C6</f>
        <v>0</v>
      </c>
      <c r="D128" s="127">
        <f>F7*'[1]Árak'!D6</f>
        <v>0</v>
      </c>
      <c r="E128" s="127">
        <f>H7*'[1]Árak'!E6</f>
        <v>0</v>
      </c>
      <c r="F128" s="127">
        <f>J7*'[1]Árak'!F6</f>
        <v>0</v>
      </c>
      <c r="G128" s="127">
        <f>L7*'[1]Árak'!G6</f>
        <v>0</v>
      </c>
      <c r="H128" s="127">
        <f>C34*'[1]Árak'!B33</f>
        <v>0</v>
      </c>
      <c r="I128" s="127"/>
      <c r="J128" s="127">
        <f>C58*'[1]Árak'!B57</f>
        <v>0</v>
      </c>
      <c r="K128" s="127"/>
      <c r="L128" s="127"/>
      <c r="M128" s="127"/>
      <c r="N128" s="128"/>
      <c r="O128" s="129"/>
      <c r="P128" s="129"/>
      <c r="Q128" s="129"/>
      <c r="R128" s="129"/>
      <c r="S128" s="129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</row>
    <row r="129" spans="1:58" s="118" customFormat="1" ht="12.75" customHeight="1" hidden="1">
      <c r="A129" s="121"/>
      <c r="B129" s="126" t="s">
        <v>7</v>
      </c>
      <c r="C129" s="127">
        <f>D8*'[1]Árak'!C7</f>
        <v>0</v>
      </c>
      <c r="D129" s="127">
        <f>F8*'[1]Árak'!D7</f>
        <v>0</v>
      </c>
      <c r="E129" s="127">
        <f>H8*'[1]Árak'!E7</f>
        <v>0</v>
      </c>
      <c r="F129" s="127">
        <f>J8*'[1]Árak'!F7</f>
        <v>0</v>
      </c>
      <c r="G129" s="127">
        <f>L8*'[1]Árak'!G7</f>
        <v>0</v>
      </c>
      <c r="H129" s="127">
        <f>C35*'[1]Árak'!B34</f>
        <v>0</v>
      </c>
      <c r="I129" s="127"/>
      <c r="J129" s="127">
        <f>C59*'[1]Árak'!B58</f>
        <v>0</v>
      </c>
      <c r="K129" s="127"/>
      <c r="L129" s="127"/>
      <c r="M129" s="127"/>
      <c r="N129" s="128"/>
      <c r="O129" s="129"/>
      <c r="P129" s="129"/>
      <c r="Q129" s="129"/>
      <c r="R129" s="129"/>
      <c r="S129" s="129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</row>
    <row r="130" spans="1:58" s="118" customFormat="1" ht="12.75" customHeight="1" hidden="1">
      <c r="A130" s="121"/>
      <c r="B130" s="126" t="s">
        <v>9</v>
      </c>
      <c r="C130" s="127">
        <f>D9*'[1]Árak'!C8</f>
        <v>0</v>
      </c>
      <c r="D130" s="127">
        <f>F9*'[1]Árak'!D8</f>
        <v>0</v>
      </c>
      <c r="E130" s="127">
        <f>H9*'[1]Árak'!E8</f>
        <v>0</v>
      </c>
      <c r="F130" s="127">
        <f>J9*'[1]Árak'!F8</f>
        <v>0</v>
      </c>
      <c r="G130" s="127">
        <f>L9*'[1]Árak'!G8</f>
        <v>0</v>
      </c>
      <c r="H130" s="127">
        <f>C36*'[1]Árak'!B35</f>
        <v>0</v>
      </c>
      <c r="I130" s="127"/>
      <c r="J130" s="127">
        <f>C61*'[1]Árak'!B60</f>
        <v>0</v>
      </c>
      <c r="K130" s="127"/>
      <c r="L130" s="127"/>
      <c r="M130" s="127"/>
      <c r="N130" s="128"/>
      <c r="O130" s="129"/>
      <c r="P130" s="129"/>
      <c r="Q130" s="129"/>
      <c r="R130" s="129"/>
      <c r="S130" s="129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</row>
    <row r="131" spans="1:58" s="118" customFormat="1" ht="12.75" customHeight="1" hidden="1">
      <c r="A131" s="121"/>
      <c r="B131" s="126" t="s">
        <v>11</v>
      </c>
      <c r="C131" s="127">
        <f>D10*'[1]Árak'!C9</f>
        <v>0</v>
      </c>
      <c r="D131" s="127">
        <f>F10*'[1]Árak'!D9</f>
        <v>0</v>
      </c>
      <c r="E131" s="127">
        <f>H10*'[1]Árak'!E9</f>
        <v>0</v>
      </c>
      <c r="F131" s="127">
        <f>J10*'[1]Árak'!F9</f>
        <v>0</v>
      </c>
      <c r="G131" s="127">
        <f>L10*'[1]Árak'!G9</f>
        <v>0</v>
      </c>
      <c r="H131" s="127">
        <f>C37*'[1]Árak'!B36</f>
        <v>0</v>
      </c>
      <c r="I131" s="127"/>
      <c r="J131" s="127" t="e">
        <f>C63*'[1]Árak'!#REF!</f>
        <v>#REF!</v>
      </c>
      <c r="K131" s="127"/>
      <c r="L131" s="127"/>
      <c r="M131" s="127"/>
      <c r="N131" s="128"/>
      <c r="O131" s="129"/>
      <c r="P131" s="129"/>
      <c r="Q131" s="129"/>
      <c r="R131" s="129"/>
      <c r="S131" s="129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</row>
    <row r="132" spans="1:58" s="130" customFormat="1" ht="12.75" customHeight="1" hidden="1">
      <c r="A132" s="121"/>
      <c r="B132" s="126" t="s">
        <v>89</v>
      </c>
      <c r="C132" s="127">
        <f>D11*'[1]Árak'!C10</f>
        <v>0</v>
      </c>
      <c r="D132" s="127">
        <f>F11*'[1]Árak'!D10</f>
        <v>0</v>
      </c>
      <c r="E132" s="127">
        <f>H11*'[1]Árak'!E10</f>
        <v>0</v>
      </c>
      <c r="F132" s="127">
        <f>J11*'[1]Árak'!F10</f>
        <v>0</v>
      </c>
      <c r="G132" s="127">
        <f>L11*'[1]Árak'!G10</f>
        <v>0</v>
      </c>
      <c r="H132" s="127">
        <f>C38*'[1]Árak'!B37</f>
        <v>0</v>
      </c>
      <c r="I132" s="127"/>
      <c r="J132" s="127" t="e">
        <f>C77*'[1]Árak'!#REF!</f>
        <v>#REF!</v>
      </c>
      <c r="K132" s="127"/>
      <c r="L132" s="127"/>
      <c r="M132" s="127"/>
      <c r="N132" s="128"/>
      <c r="O132" s="129"/>
      <c r="P132" s="129"/>
      <c r="Q132" s="129"/>
      <c r="R132" s="129"/>
      <c r="S132" s="129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</row>
    <row r="133" spans="1:58" s="130" customFormat="1" ht="15" customHeight="1" hidden="1">
      <c r="A133" s="121"/>
      <c r="B133" s="126" t="s">
        <v>90</v>
      </c>
      <c r="C133" s="127">
        <f>D12*'[1]Árak'!C11</f>
        <v>0</v>
      </c>
      <c r="D133" s="127">
        <f>F12*'[1]Árak'!D11</f>
        <v>0</v>
      </c>
      <c r="E133" s="127">
        <f>H12*'[1]Árak'!E11</f>
        <v>0</v>
      </c>
      <c r="F133" s="127">
        <f>J12*'[1]Árak'!F11</f>
        <v>0</v>
      </c>
      <c r="G133" s="127">
        <f>L12*'[1]Árak'!G11</f>
        <v>0</v>
      </c>
      <c r="H133" s="127">
        <f>C39*'[1]Árak'!B38</f>
        <v>0</v>
      </c>
      <c r="I133" s="127"/>
      <c r="J133" s="127" t="e">
        <f>C78*'[1]Árak'!#REF!</f>
        <v>#REF!</v>
      </c>
      <c r="K133" s="127"/>
      <c r="L133" s="127"/>
      <c r="M133" s="127"/>
      <c r="N133" s="128"/>
      <c r="O133" s="129"/>
      <c r="P133" s="129"/>
      <c r="Q133" s="129"/>
      <c r="R133" s="129"/>
      <c r="S133" s="129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</row>
    <row r="134" spans="1:58" s="130" customFormat="1" ht="15" customHeight="1" hidden="1">
      <c r="A134" s="121"/>
      <c r="B134" s="126" t="s">
        <v>91</v>
      </c>
      <c r="C134" s="127">
        <f>D13*'[1]Árak'!C12</f>
        <v>0</v>
      </c>
      <c r="D134" s="127">
        <f>F13*'[1]Árak'!D12</f>
        <v>0</v>
      </c>
      <c r="E134" s="127">
        <f>H13*'[1]Árak'!E12</f>
        <v>0</v>
      </c>
      <c r="F134" s="127">
        <f>J13*'[1]Árak'!F12</f>
        <v>0</v>
      </c>
      <c r="G134" s="127">
        <f>L13*'[1]Árak'!G12</f>
        <v>0</v>
      </c>
      <c r="H134" s="127">
        <f>C42*'[1]Árak'!B41</f>
        <v>0</v>
      </c>
      <c r="I134" s="127"/>
      <c r="J134" s="127" t="e">
        <f>C79*'[1]Árak'!#REF!</f>
        <v>#REF!</v>
      </c>
      <c r="K134" s="127"/>
      <c r="L134" s="127"/>
      <c r="M134" s="127"/>
      <c r="N134" s="128"/>
      <c r="O134" s="129"/>
      <c r="P134" s="129"/>
      <c r="Q134" s="129"/>
      <c r="R134" s="129"/>
      <c r="S134" s="129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</row>
    <row r="135" spans="1:58" ht="15" customHeight="1" hidden="1">
      <c r="A135" s="121"/>
      <c r="B135" s="126" t="s">
        <v>92</v>
      </c>
      <c r="C135" s="127">
        <f>D14*'[1]Árak'!C13</f>
        <v>0</v>
      </c>
      <c r="D135" s="127">
        <f>F14*'[1]Árak'!D13</f>
        <v>0</v>
      </c>
      <c r="E135" s="127">
        <f>H14*'[1]Árak'!E13</f>
        <v>0</v>
      </c>
      <c r="F135" s="127">
        <f>J14*'[1]Árak'!F13</f>
        <v>0</v>
      </c>
      <c r="G135" s="127">
        <f>L14*'[1]Árak'!G13</f>
        <v>0</v>
      </c>
      <c r="H135" s="127">
        <f>C43*'[1]Árak'!B42</f>
        <v>0</v>
      </c>
      <c r="I135" s="127"/>
      <c r="J135" s="127">
        <f>C80*'[1]Árak'!B67</f>
        <v>0</v>
      </c>
      <c r="K135" s="127"/>
      <c r="L135" s="127"/>
      <c r="M135" s="127"/>
      <c r="N135" s="128"/>
      <c r="O135" s="129"/>
      <c r="P135" s="129"/>
      <c r="Q135" s="129"/>
      <c r="R135" s="129"/>
      <c r="S135" s="129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</row>
    <row r="136" spans="1:58" ht="15" customHeight="1" hidden="1">
      <c r="A136" s="121"/>
      <c r="B136" s="126" t="s">
        <v>17</v>
      </c>
      <c r="C136" s="127">
        <f>D15*'[1]Árak'!C14</f>
        <v>0</v>
      </c>
      <c r="D136" s="127">
        <f>F15*'[1]Árak'!D14</f>
        <v>0</v>
      </c>
      <c r="E136" s="127">
        <f>H15*'[1]Árak'!E14</f>
        <v>0</v>
      </c>
      <c r="F136" s="127">
        <f>J15*'[1]Árak'!F14</f>
        <v>0</v>
      </c>
      <c r="G136" s="127">
        <f>L15*'[1]Árak'!G14</f>
        <v>0</v>
      </c>
      <c r="H136" s="127">
        <f>C44*'[1]Árak'!B43</f>
        <v>0</v>
      </c>
      <c r="I136" s="127"/>
      <c r="J136" s="127">
        <f>C81*'[1]Árak'!B68</f>
        <v>0</v>
      </c>
      <c r="K136" s="127"/>
      <c r="L136" s="127"/>
      <c r="M136" s="127"/>
      <c r="N136" s="128"/>
      <c r="O136" s="129"/>
      <c r="P136" s="129"/>
      <c r="Q136" s="129"/>
      <c r="R136" s="129"/>
      <c r="S136" s="129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</row>
    <row r="137" spans="1:58" ht="15" customHeight="1" hidden="1">
      <c r="A137" s="121"/>
      <c r="B137" s="126" t="s">
        <v>19</v>
      </c>
      <c r="C137" s="127">
        <f>D16*'[1]Árak'!C15</f>
        <v>0</v>
      </c>
      <c r="D137" s="127">
        <f>F16*'[1]Árak'!D15</f>
        <v>0</v>
      </c>
      <c r="E137" s="127">
        <f>H16*'[1]Árak'!E15</f>
        <v>0</v>
      </c>
      <c r="F137" s="127">
        <f>J16*'[1]Árak'!F15</f>
        <v>0</v>
      </c>
      <c r="G137" s="127">
        <f>L16*'[1]Árak'!G15</f>
        <v>0</v>
      </c>
      <c r="H137" s="127">
        <f>C45*'[1]Árak'!B44</f>
        <v>0</v>
      </c>
      <c r="I137" s="127"/>
      <c r="J137" s="127">
        <f>C82*'[1]Árak'!B69</f>
        <v>0</v>
      </c>
      <c r="K137" s="127"/>
      <c r="L137" s="127"/>
      <c r="M137" s="127"/>
      <c r="N137" s="128"/>
      <c r="O137" s="129"/>
      <c r="P137" s="129"/>
      <c r="Q137" s="129"/>
      <c r="R137" s="129"/>
      <c r="S137" s="129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</row>
    <row r="138" spans="1:58" ht="15" customHeight="1" hidden="1">
      <c r="A138" s="121"/>
      <c r="B138" s="126" t="s">
        <v>21</v>
      </c>
      <c r="C138" s="127">
        <f>D17*'[1]Árak'!C16</f>
        <v>0</v>
      </c>
      <c r="D138" s="127">
        <f>F17*'[1]Árak'!D16</f>
        <v>0</v>
      </c>
      <c r="E138" s="127">
        <f>H17*'[1]Árak'!E16</f>
        <v>0</v>
      </c>
      <c r="F138" s="127">
        <f>J17*'[1]Árak'!F16</f>
        <v>0</v>
      </c>
      <c r="G138" s="127">
        <f>L17*'[1]Árak'!G16</f>
        <v>0</v>
      </c>
      <c r="H138" s="127">
        <f>C48*'[1]Árak'!B47</f>
        <v>0</v>
      </c>
      <c r="I138" s="127"/>
      <c r="J138" s="127">
        <f>C83*'[1]Árak'!B70</f>
        <v>0</v>
      </c>
      <c r="K138" s="127"/>
      <c r="L138" s="127"/>
      <c r="M138" s="127"/>
      <c r="N138" s="128"/>
      <c r="O138" s="129"/>
      <c r="P138" s="129"/>
      <c r="Q138" s="129"/>
      <c r="R138" s="129"/>
      <c r="S138" s="129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</row>
    <row r="139" spans="1:58" s="131" customFormat="1" ht="15" customHeight="1" hidden="1">
      <c r="A139" s="121"/>
      <c r="B139" s="126" t="s">
        <v>23</v>
      </c>
      <c r="C139" s="127">
        <f>D18*'[1]Árak'!C17</f>
        <v>0</v>
      </c>
      <c r="D139" s="127">
        <f>F18*'[1]Árak'!D17</f>
        <v>0</v>
      </c>
      <c r="E139" s="127">
        <f>H18*'[1]Árak'!E17</f>
        <v>0</v>
      </c>
      <c r="F139" s="127">
        <f>J18*'[1]Árak'!F17</f>
        <v>0</v>
      </c>
      <c r="G139" s="127">
        <f>L18*'[1]Árak'!G17</f>
        <v>0</v>
      </c>
      <c r="H139" s="127">
        <f>C50*'[1]Árak'!B48</f>
        <v>0</v>
      </c>
      <c r="I139" s="127"/>
      <c r="J139" s="127">
        <f>C84*'[1]Árak'!B71</f>
        <v>0</v>
      </c>
      <c r="K139" s="127"/>
      <c r="L139" s="127"/>
      <c r="M139" s="127"/>
      <c r="N139" s="128"/>
      <c r="O139" s="129"/>
      <c r="P139" s="129"/>
      <c r="Q139" s="129"/>
      <c r="R139" s="129"/>
      <c r="S139" s="129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</row>
    <row r="140" spans="1:58" s="131" customFormat="1" ht="15" customHeight="1" hidden="1">
      <c r="A140" s="121"/>
      <c r="B140" s="126" t="s">
        <v>25</v>
      </c>
      <c r="C140" s="127">
        <f>D19*'[1]Árak'!C18</f>
        <v>0</v>
      </c>
      <c r="D140" s="127">
        <f>F19*'[1]Árak'!D18</f>
        <v>0</v>
      </c>
      <c r="E140" s="127">
        <f>H19*'[1]Árak'!E18</f>
        <v>0</v>
      </c>
      <c r="F140" s="127">
        <f>J19*'[1]Árak'!F18</f>
        <v>0</v>
      </c>
      <c r="G140" s="127">
        <f>L19*'[1]Árak'!G18</f>
        <v>0</v>
      </c>
      <c r="H140" s="127">
        <f>C51*'[1]Árak'!B49</f>
        <v>0</v>
      </c>
      <c r="I140" s="127"/>
      <c r="J140" s="127">
        <f>C85*'[1]Árak'!B72</f>
        <v>0</v>
      </c>
      <c r="K140" s="127"/>
      <c r="L140" s="127"/>
      <c r="M140" s="127"/>
      <c r="N140" s="128"/>
      <c r="O140" s="129"/>
      <c r="P140" s="129"/>
      <c r="Q140" s="129"/>
      <c r="R140" s="129"/>
      <c r="S140" s="129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</row>
    <row r="141" spans="1:58" s="131" customFormat="1" ht="15" customHeight="1" hidden="1">
      <c r="A141" s="121"/>
      <c r="B141" s="126" t="s">
        <v>94</v>
      </c>
      <c r="C141" s="127">
        <f>D20*'[1]Árak'!C19</f>
        <v>0</v>
      </c>
      <c r="D141" s="127">
        <f>F20*'[1]Árak'!D19</f>
        <v>0</v>
      </c>
      <c r="E141" s="127">
        <f>H20*'[1]Árak'!E19</f>
        <v>0</v>
      </c>
      <c r="F141" s="127">
        <f>J20*'[1]Árak'!F19</f>
        <v>0</v>
      </c>
      <c r="G141" s="127">
        <f>L20*'[1]Árak'!G19</f>
        <v>0</v>
      </c>
      <c r="H141" s="127">
        <f>C52*'[1]Árak'!B50</f>
        <v>0</v>
      </c>
      <c r="I141" s="127"/>
      <c r="J141" s="127">
        <f>C86*'[1]Árak'!B73</f>
        <v>0</v>
      </c>
      <c r="K141" s="127"/>
      <c r="L141" s="127"/>
      <c r="M141" s="127"/>
      <c r="N141" s="128"/>
      <c r="O141" s="129"/>
      <c r="P141" s="129"/>
      <c r="Q141" s="129"/>
      <c r="R141" s="129"/>
      <c r="S141" s="129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</row>
    <row r="142" spans="1:58" s="131" customFormat="1" ht="15" customHeight="1" hidden="1">
      <c r="A142" s="121"/>
      <c r="B142" s="126" t="s">
        <v>95</v>
      </c>
      <c r="C142" s="127">
        <f>D21*'[1]Árak'!C20</f>
        <v>0</v>
      </c>
      <c r="D142" s="127">
        <f>F21*'[1]Árak'!D20</f>
        <v>0</v>
      </c>
      <c r="E142" s="127">
        <f>H21*'[1]Árak'!E20</f>
        <v>0</v>
      </c>
      <c r="F142" s="127">
        <f>J21*'[1]Árak'!F20</f>
        <v>0</v>
      </c>
      <c r="G142" s="127">
        <f>L21*'[1]Árak'!G20</f>
        <v>0</v>
      </c>
      <c r="H142" s="127">
        <f>C53*'[1]Árak'!B51</f>
        <v>0</v>
      </c>
      <c r="I142" s="127"/>
      <c r="J142" s="127">
        <f>C87*'[1]Árak'!B74</f>
        <v>0</v>
      </c>
      <c r="K142" s="127"/>
      <c r="L142" s="127"/>
      <c r="M142" s="127"/>
      <c r="N142" s="128"/>
      <c r="O142" s="129"/>
      <c r="P142" s="129"/>
      <c r="Q142" s="129"/>
      <c r="R142" s="133"/>
      <c r="S142" s="133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</row>
    <row r="143" spans="1:58" s="131" customFormat="1" ht="15" customHeight="1" hidden="1">
      <c r="A143" s="121"/>
      <c r="B143" s="126" t="s">
        <v>96</v>
      </c>
      <c r="C143" s="127">
        <f>D22*'[1]Árak'!C21</f>
        <v>0</v>
      </c>
      <c r="D143" s="127">
        <f>F22*'[1]Árak'!D21</f>
        <v>0</v>
      </c>
      <c r="E143" s="127">
        <f>H22*'[1]Árak'!E21</f>
        <v>0</v>
      </c>
      <c r="F143" s="127">
        <f>J22*'[1]Árak'!F21</f>
        <v>0</v>
      </c>
      <c r="G143" s="127">
        <f>L22*'[1]Árak'!G21</f>
        <v>0</v>
      </c>
      <c r="H143" s="127">
        <f>C54*'[1]Árak'!B52</f>
        <v>0</v>
      </c>
      <c r="I143" s="127"/>
      <c r="J143" s="127">
        <f>C88*'[1]Árak'!B75</f>
        <v>0</v>
      </c>
      <c r="K143" s="127"/>
      <c r="L143" s="127"/>
      <c r="M143" s="127"/>
      <c r="N143" s="128"/>
      <c r="O143" s="129"/>
      <c r="P143" s="129"/>
      <c r="Q143" s="129"/>
      <c r="R143" s="133"/>
      <c r="S143" s="133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</row>
    <row r="144" spans="1:58" s="131" customFormat="1" ht="15" customHeight="1" hidden="1">
      <c r="A144" s="121"/>
      <c r="B144" s="126" t="s">
        <v>97</v>
      </c>
      <c r="C144" s="127">
        <f>D23*'[1]Árak'!C22</f>
        <v>0</v>
      </c>
      <c r="D144" s="127">
        <f>F23*'[1]Árak'!D22</f>
        <v>0</v>
      </c>
      <c r="E144" s="127">
        <f>H23*'[1]Árak'!E22</f>
        <v>0</v>
      </c>
      <c r="F144" s="127">
        <f>J23*'[1]Árak'!F22</f>
        <v>0</v>
      </c>
      <c r="G144" s="127">
        <f>L23*'[1]Árak'!G22</f>
        <v>0</v>
      </c>
      <c r="H144" s="127">
        <f>C55*'[1]Árak'!B53</f>
        <v>0</v>
      </c>
      <c r="I144" s="127"/>
      <c r="J144" s="127">
        <f>C89*'[1]Árak'!B76</f>
        <v>0</v>
      </c>
      <c r="K144" s="127"/>
      <c r="L144" s="127"/>
      <c r="M144" s="127"/>
      <c r="N144" s="128"/>
      <c r="O144" s="129"/>
      <c r="P144" s="129"/>
      <c r="Q144" s="129"/>
      <c r="R144" s="133"/>
      <c r="S144" s="133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</row>
    <row r="145" spans="1:58" s="131" customFormat="1" ht="15" customHeight="1" hidden="1">
      <c r="A145" s="121"/>
      <c r="B145" s="126" t="s">
        <v>98</v>
      </c>
      <c r="C145" s="127">
        <f>D24*'[1]Árak'!C23</f>
        <v>0</v>
      </c>
      <c r="D145" s="127">
        <f>F24*'[1]Árak'!D23</f>
        <v>0</v>
      </c>
      <c r="E145" s="127">
        <f>H24*'[1]Árak'!E23</f>
        <v>0</v>
      </c>
      <c r="F145" s="127">
        <f>J24*'[1]Árak'!F23</f>
        <v>0</v>
      </c>
      <c r="G145" s="127">
        <f>L24*'[1]Árak'!G23</f>
        <v>0</v>
      </c>
      <c r="H145" s="127">
        <f>C56*'[1]Árak'!B54</f>
        <v>0</v>
      </c>
      <c r="I145" s="127"/>
      <c r="J145" s="127">
        <f>C90*'[1]Árak'!B77</f>
        <v>0</v>
      </c>
      <c r="K145" s="127"/>
      <c r="L145" s="127"/>
      <c r="M145" s="127"/>
      <c r="N145" s="128"/>
      <c r="O145" s="129"/>
      <c r="P145" s="129"/>
      <c r="Q145" s="129"/>
      <c r="R145" s="133"/>
      <c r="S145" s="133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</row>
    <row r="146" spans="1:58" s="135" customFormat="1" ht="15" customHeight="1" hidden="1">
      <c r="A146" s="121"/>
      <c r="B146" s="126" t="s">
        <v>99</v>
      </c>
      <c r="C146" s="127">
        <f>D25*'[1]Árak'!C24</f>
        <v>0</v>
      </c>
      <c r="D146" s="127">
        <f>F25*'[1]Árak'!D24</f>
        <v>0</v>
      </c>
      <c r="E146" s="127">
        <f>H25*'[1]Árak'!E24</f>
        <v>0</v>
      </c>
      <c r="F146" s="127">
        <f>J25*'[1]Árak'!F24</f>
        <v>0</v>
      </c>
      <c r="G146" s="127">
        <f>L25*'[1]Árak'!G24</f>
        <v>0</v>
      </c>
      <c r="H146" s="127">
        <f>C57*'[1]Árak'!B55</f>
        <v>0</v>
      </c>
      <c r="I146" s="127"/>
      <c r="J146" s="127">
        <f>C91*'[1]Árak'!B78</f>
        <v>0</v>
      </c>
      <c r="K146" s="127"/>
      <c r="L146" s="127"/>
      <c r="M146" s="127"/>
      <c r="N146" s="128"/>
      <c r="O146" s="129"/>
      <c r="P146" s="129"/>
      <c r="Q146" s="129"/>
      <c r="R146" s="133"/>
      <c r="S146" s="133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</row>
    <row r="147" spans="1:58" s="135" customFormat="1" ht="15" customHeight="1" hidden="1">
      <c r="A147" s="121"/>
      <c r="B147" s="126" t="s">
        <v>29</v>
      </c>
      <c r="C147" s="127">
        <f>D26*'[1]Árak'!C25</f>
        <v>0</v>
      </c>
      <c r="D147" s="127">
        <f>F26*'[1]Árak'!D25</f>
        <v>0</v>
      </c>
      <c r="E147" s="127">
        <f>H26*'[1]Árak'!E25</f>
        <v>0</v>
      </c>
      <c r="F147" s="127">
        <f>J26*'[1]Árak'!F25</f>
        <v>0</v>
      </c>
      <c r="G147" s="127">
        <f>L26*'[1]Árak'!G25</f>
        <v>0</v>
      </c>
      <c r="H147" s="127">
        <f>C58*'[1]Árak'!B56</f>
        <v>0</v>
      </c>
      <c r="I147" s="127"/>
      <c r="J147" s="127">
        <f>C92*'[1]Árak'!B79</f>
        <v>0</v>
      </c>
      <c r="K147" s="127"/>
      <c r="L147" s="127"/>
      <c r="M147" s="127"/>
      <c r="N147" s="128"/>
      <c r="O147" s="129"/>
      <c r="P147" s="129"/>
      <c r="Q147" s="129"/>
      <c r="R147" s="133"/>
      <c r="S147" s="133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</row>
    <row r="148" spans="1:58" s="135" customFormat="1" ht="15" customHeight="1" hidden="1">
      <c r="A148" s="121"/>
      <c r="B148" s="126" t="s">
        <v>100</v>
      </c>
      <c r="C148" s="127">
        <f>D27*'[1]Árak'!C26</f>
        <v>0</v>
      </c>
      <c r="D148" s="127">
        <f>F27*'[1]Árak'!D26</f>
        <v>0</v>
      </c>
      <c r="E148" s="127">
        <f>H27*'[1]Árak'!E26</f>
        <v>0</v>
      </c>
      <c r="F148" s="127">
        <f>J27*'[1]Árak'!F26</f>
        <v>0</v>
      </c>
      <c r="G148" s="127">
        <f>L27*'[1]Árak'!G26</f>
        <v>0</v>
      </c>
      <c r="H148" s="127">
        <f>C59*'[1]Árak'!B57</f>
        <v>0</v>
      </c>
      <c r="I148" s="127"/>
      <c r="J148" s="127">
        <f>C93*'[1]Árak'!B80</f>
        <v>0</v>
      </c>
      <c r="K148" s="127"/>
      <c r="L148" s="127"/>
      <c r="M148" s="127"/>
      <c r="N148" s="128"/>
      <c r="O148" s="129"/>
      <c r="P148" s="129"/>
      <c r="Q148" s="129"/>
      <c r="R148" s="133"/>
      <c r="S148" s="133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</row>
    <row r="149" spans="1:58" s="135" customFormat="1" ht="15" customHeight="1" hidden="1">
      <c r="A149" s="121"/>
      <c r="B149" s="126" t="s">
        <v>102</v>
      </c>
      <c r="C149" s="127">
        <f>D28*'[1]Árak'!C27</f>
        <v>0</v>
      </c>
      <c r="D149" s="127">
        <f>F28*'[1]Árak'!D27</f>
        <v>0</v>
      </c>
      <c r="E149" s="127">
        <f>H28*'[1]Árak'!E27</f>
        <v>0</v>
      </c>
      <c r="F149" s="127">
        <f>J28*'[1]Árak'!F27</f>
        <v>0</v>
      </c>
      <c r="G149" s="127">
        <f>L28*'[1]Árak'!G27</f>
        <v>0</v>
      </c>
      <c r="H149" s="127">
        <f>C61*'[1]Árak'!B58</f>
        <v>0</v>
      </c>
      <c r="I149" s="127"/>
      <c r="J149" s="127">
        <f>C94*'[1]Árak'!B81</f>
        <v>0</v>
      </c>
      <c r="K149" s="127"/>
      <c r="L149" s="127"/>
      <c r="M149" s="127"/>
      <c r="N149" s="128"/>
      <c r="O149" s="129"/>
      <c r="P149" s="129"/>
      <c r="Q149" s="129"/>
      <c r="R149" s="133"/>
      <c r="S149" s="133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</row>
    <row r="150" spans="1:58" s="135" customFormat="1" ht="15" customHeight="1" hidden="1">
      <c r="A150" s="121"/>
      <c r="B150" s="126" t="s">
        <v>32</v>
      </c>
      <c r="C150" s="127">
        <f>D29*'[1]Árak'!C28</f>
        <v>0</v>
      </c>
      <c r="D150" s="127">
        <f>F29*'[1]Árak'!D28</f>
        <v>0</v>
      </c>
      <c r="E150" s="127">
        <f>H29*'[1]Árak'!E28</f>
        <v>0</v>
      </c>
      <c r="F150" s="127">
        <f>J29*'[1]Árak'!F28</f>
        <v>0</v>
      </c>
      <c r="G150" s="127">
        <f>L29*'[1]Árak'!G28</f>
        <v>0</v>
      </c>
      <c r="H150" s="127">
        <f>C63*'[1]Árak'!B60</f>
        <v>0</v>
      </c>
      <c r="I150" s="129"/>
      <c r="J150" s="127">
        <f>C95*'[1]Árak'!B82</f>
        <v>0</v>
      </c>
      <c r="K150" s="129"/>
      <c r="L150" s="129"/>
      <c r="M150" s="129"/>
      <c r="N150" s="128"/>
      <c r="O150" s="129"/>
      <c r="P150" s="129"/>
      <c r="Q150" s="129"/>
      <c r="R150" s="133"/>
      <c r="S150" s="133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</row>
    <row r="151" spans="1:58" s="135" customFormat="1" ht="15" customHeight="1" hidden="1">
      <c r="A151" s="121"/>
      <c r="B151" s="126" t="s">
        <v>103</v>
      </c>
      <c r="C151" s="127">
        <f>D30*'[1]Árak'!C29</f>
        <v>0</v>
      </c>
      <c r="D151" s="127">
        <f>F30*'[1]Árak'!D29</f>
        <v>0</v>
      </c>
      <c r="E151" s="127">
        <f>H30*'[1]Árak'!E29</f>
        <v>0</v>
      </c>
      <c r="F151" s="127">
        <f>J30*'[1]Árak'!F29</f>
        <v>0</v>
      </c>
      <c r="G151" s="127">
        <f>L30*'[1]Árak'!G29</f>
        <v>0</v>
      </c>
      <c r="H151" s="127" t="e">
        <f>C77*'[1]Árak'!#REF!</f>
        <v>#REF!</v>
      </c>
      <c r="I151" s="127"/>
      <c r="J151" s="127">
        <f>C96*'[1]Árak'!B83</f>
        <v>0</v>
      </c>
      <c r="K151" s="127"/>
      <c r="L151" s="127"/>
      <c r="M151" s="127"/>
      <c r="N151" s="128"/>
      <c r="O151" s="129"/>
      <c r="P151" s="129"/>
      <c r="Q151" s="129"/>
      <c r="R151" s="133"/>
      <c r="S151" s="133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</row>
    <row r="152" spans="1:58" s="135" customFormat="1" ht="15" customHeight="1" hidden="1">
      <c r="A152" s="121"/>
      <c r="B152" s="126" t="s">
        <v>35</v>
      </c>
      <c r="C152" s="127">
        <f>D31*'[1]Árak'!C30</f>
        <v>0</v>
      </c>
      <c r="D152" s="127">
        <f>F31*'[1]Árak'!D30</f>
        <v>0</v>
      </c>
      <c r="E152" s="127">
        <f>H31*'[1]Árak'!E30</f>
        <v>0</v>
      </c>
      <c r="F152" s="127">
        <f>J31*'[1]Árak'!F30</f>
        <v>0</v>
      </c>
      <c r="G152" s="127">
        <f>L31*'[1]Árak'!G30</f>
        <v>0</v>
      </c>
      <c r="H152" s="127" t="e">
        <f>C78*'[1]Árak'!#REF!</f>
        <v>#REF!</v>
      </c>
      <c r="I152" s="129"/>
      <c r="J152" s="127">
        <f>C97*'[1]Árak'!B84</f>
        <v>0</v>
      </c>
      <c r="K152" s="129"/>
      <c r="L152" s="129"/>
      <c r="M152" s="129"/>
      <c r="N152" s="128"/>
      <c r="O152" s="129"/>
      <c r="P152" s="129"/>
      <c r="Q152" s="129"/>
      <c r="R152" s="133"/>
      <c r="S152" s="133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</row>
    <row r="153" spans="1:58" s="135" customFormat="1" ht="15" customHeight="1" hidden="1">
      <c r="A153" s="121"/>
      <c r="B153" s="126" t="s">
        <v>37</v>
      </c>
      <c r="C153" s="127">
        <f>D32*'[1]Árak'!C31</f>
        <v>0</v>
      </c>
      <c r="D153" s="127">
        <f>F32*'[1]Árak'!D31</f>
        <v>0</v>
      </c>
      <c r="E153" s="127">
        <f>H32*'[1]Árak'!E31</f>
        <v>0</v>
      </c>
      <c r="F153" s="127">
        <f>J32*'[1]Árak'!F31</f>
        <v>0</v>
      </c>
      <c r="G153" s="127">
        <f>L32*'[1]Árak'!G31</f>
        <v>0</v>
      </c>
      <c r="H153" s="127" t="e">
        <f>C79*'[1]Árak'!#REF!</f>
        <v>#REF!</v>
      </c>
      <c r="I153" s="129"/>
      <c r="J153" s="127">
        <f>C98*'[1]Árak'!B85</f>
        <v>0</v>
      </c>
      <c r="K153" s="129"/>
      <c r="L153" s="129"/>
      <c r="M153" s="129"/>
      <c r="N153" s="128"/>
      <c r="O153" s="129"/>
      <c r="P153" s="129"/>
      <c r="Q153" s="129"/>
      <c r="R153" s="133"/>
      <c r="S153" s="133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</row>
    <row r="154" spans="1:58" s="135" customFormat="1" ht="15" customHeight="1" hidden="1">
      <c r="A154" s="121"/>
      <c r="B154" s="126" t="s">
        <v>38</v>
      </c>
      <c r="C154" s="127">
        <f>D33*'[1]Árak'!C32</f>
        <v>0</v>
      </c>
      <c r="D154" s="127">
        <f>F33*'[1]Árak'!D32</f>
        <v>0</v>
      </c>
      <c r="E154" s="127">
        <f>H33*'[1]Árak'!E32</f>
        <v>0</v>
      </c>
      <c r="F154" s="127">
        <f>J33*'[1]Árak'!F32</f>
        <v>0</v>
      </c>
      <c r="G154" s="127">
        <f>L33*'[1]Árak'!G32</f>
        <v>0</v>
      </c>
      <c r="H154" s="127" t="e">
        <f>C80*'[1]Árak'!#REF!</f>
        <v>#REF!</v>
      </c>
      <c r="I154" s="129"/>
      <c r="J154" s="127">
        <f>C99*'[1]Árak'!B86</f>
        <v>0</v>
      </c>
      <c r="K154" s="129"/>
      <c r="L154" s="129"/>
      <c r="M154" s="129"/>
      <c r="N154" s="128"/>
      <c r="O154" s="129"/>
      <c r="P154" s="129"/>
      <c r="Q154" s="129"/>
      <c r="R154" s="133"/>
      <c r="S154" s="133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</row>
    <row r="155" spans="1:58" s="135" customFormat="1" ht="15" customHeight="1" hidden="1">
      <c r="A155" s="121"/>
      <c r="B155" s="126" t="s">
        <v>39</v>
      </c>
      <c r="C155" s="127">
        <f>D34*'[1]Árak'!C33</f>
        <v>0</v>
      </c>
      <c r="D155" s="127">
        <f>F34*'[1]Árak'!D33</f>
        <v>0</v>
      </c>
      <c r="E155" s="127">
        <f>H34*'[1]Árak'!E33</f>
        <v>0</v>
      </c>
      <c r="F155" s="127">
        <f>J34*'[1]Árak'!F33</f>
        <v>0</v>
      </c>
      <c r="G155" s="127">
        <f>L34*'[1]Árak'!G33</f>
        <v>0</v>
      </c>
      <c r="H155" s="127">
        <f>C81*'[1]Árak'!B67</f>
        <v>0</v>
      </c>
      <c r="I155" s="129"/>
      <c r="J155" s="127">
        <f>C100*'[1]Árak'!B87</f>
        <v>0</v>
      </c>
      <c r="K155" s="129"/>
      <c r="L155" s="129"/>
      <c r="M155" s="129"/>
      <c r="N155" s="128"/>
      <c r="O155" s="129"/>
      <c r="P155" s="129"/>
      <c r="Q155" s="129"/>
      <c r="R155" s="133"/>
      <c r="S155" s="133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</row>
    <row r="156" spans="1:58" s="135" customFormat="1" ht="15" customHeight="1" hidden="1">
      <c r="A156" s="121"/>
      <c r="B156" s="132" t="s">
        <v>41</v>
      </c>
      <c r="C156" s="127">
        <f>D35*'[1]Árak'!C34</f>
        <v>0</v>
      </c>
      <c r="D156" s="127">
        <f>F35*'[1]Árak'!D34</f>
        <v>0</v>
      </c>
      <c r="E156" s="127">
        <f>H35*'[1]Árak'!E34</f>
        <v>0</v>
      </c>
      <c r="F156" s="127">
        <f>J35*'[1]Árak'!F34</f>
        <v>0</v>
      </c>
      <c r="G156" s="127">
        <f>L35*'[1]Árak'!G34</f>
        <v>0</v>
      </c>
      <c r="H156" s="127">
        <f>C82*'[1]Árak'!B68</f>
        <v>0</v>
      </c>
      <c r="I156" s="129"/>
      <c r="J156" s="127">
        <f>C101*'[1]Árak'!B88</f>
        <v>0</v>
      </c>
      <c r="K156" s="129"/>
      <c r="L156" s="129"/>
      <c r="M156" s="129"/>
      <c r="N156" s="128"/>
      <c r="O156" s="129"/>
      <c r="P156" s="129"/>
      <c r="Q156" s="129"/>
      <c r="R156" s="133"/>
      <c r="S156" s="133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</row>
    <row r="157" spans="1:58" s="135" customFormat="1" ht="15" customHeight="1" hidden="1">
      <c r="A157" s="102"/>
      <c r="B157" s="132" t="s">
        <v>43</v>
      </c>
      <c r="C157" s="127">
        <f>D36*'[1]Árak'!C35</f>
        <v>0</v>
      </c>
      <c r="D157" s="127">
        <f>F36*'[1]Árak'!D35</f>
        <v>0</v>
      </c>
      <c r="E157" s="127">
        <f>H36*'[1]Árak'!E35</f>
        <v>0</v>
      </c>
      <c r="F157" s="127">
        <f>J36*'[1]Árak'!F35</f>
        <v>0</v>
      </c>
      <c r="G157" s="127">
        <f>L36*'[1]Árak'!G35</f>
        <v>0</v>
      </c>
      <c r="H157" s="127">
        <f>C83*'[1]Árak'!B69</f>
        <v>0</v>
      </c>
      <c r="I157" s="133"/>
      <c r="J157" s="127">
        <f>C102*'[1]Árak'!B89</f>
        <v>0</v>
      </c>
      <c r="K157" s="133"/>
      <c r="L157" s="133"/>
      <c r="M157" s="133"/>
      <c r="N157" s="132"/>
      <c r="O157" s="133"/>
      <c r="P157" s="133"/>
      <c r="Q157" s="133"/>
      <c r="R157" s="133"/>
      <c r="S157" s="133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</row>
    <row r="158" spans="1:58" s="135" customFormat="1" ht="15" customHeight="1" hidden="1">
      <c r="A158" s="102"/>
      <c r="B158" s="132" t="s">
        <v>44</v>
      </c>
      <c r="C158" s="127">
        <f>D37*'[1]Árak'!C36</f>
        <v>0</v>
      </c>
      <c r="D158" s="127">
        <f>F37*'[1]Árak'!D36</f>
        <v>0</v>
      </c>
      <c r="E158" s="127">
        <f>H37*'[1]Árak'!E36</f>
        <v>0</v>
      </c>
      <c r="F158" s="127">
        <f>J37*'[1]Árak'!F36</f>
        <v>0</v>
      </c>
      <c r="G158" s="127">
        <f>L37*'[1]Árak'!G36</f>
        <v>0</v>
      </c>
      <c r="H158" s="127">
        <f>C84*'[1]Árak'!B70</f>
        <v>0</v>
      </c>
      <c r="I158" s="133"/>
      <c r="J158" s="127">
        <f>C103*'[1]Árak'!B90</f>
        <v>0</v>
      </c>
      <c r="K158" s="133"/>
      <c r="L158" s="133"/>
      <c r="M158" s="133"/>
      <c r="N158" s="132"/>
      <c r="O158" s="133"/>
      <c r="P158" s="133"/>
      <c r="Q158" s="133"/>
      <c r="R158" s="133"/>
      <c r="S158" s="133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</row>
    <row r="159" spans="1:58" s="135" customFormat="1" ht="15" customHeight="1" hidden="1">
      <c r="A159" s="102"/>
      <c r="B159" s="132" t="s">
        <v>46</v>
      </c>
      <c r="C159" s="127">
        <f>D38*'[1]Árak'!C37</f>
        <v>0</v>
      </c>
      <c r="D159" s="127">
        <f>F38*'[1]Árak'!D37</f>
        <v>0</v>
      </c>
      <c r="E159" s="127">
        <f>H38*'[1]Árak'!E37</f>
        <v>0</v>
      </c>
      <c r="F159" s="127">
        <f>J38*'[1]Árak'!F37</f>
        <v>0</v>
      </c>
      <c r="G159" s="127">
        <f>L38*'[1]Árak'!G37</f>
        <v>0</v>
      </c>
      <c r="H159" s="127">
        <f>C85*'[1]Árak'!B71</f>
        <v>0</v>
      </c>
      <c r="I159" s="133"/>
      <c r="J159" s="127">
        <f>C104*'[1]Árak'!B91</f>
        <v>0</v>
      </c>
      <c r="K159" s="133"/>
      <c r="L159" s="133"/>
      <c r="M159" s="133"/>
      <c r="N159" s="132"/>
      <c r="O159" s="133"/>
      <c r="P159" s="133"/>
      <c r="Q159" s="133"/>
      <c r="R159" s="133"/>
      <c r="S159" s="133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</row>
    <row r="160" spans="1:58" s="135" customFormat="1" ht="15" customHeight="1" hidden="1">
      <c r="A160" s="102"/>
      <c r="B160" s="126" t="s">
        <v>48</v>
      </c>
      <c r="C160" s="127">
        <f>D39*'[1]Árak'!C38</f>
        <v>0</v>
      </c>
      <c r="D160" s="127">
        <f>F39*'[1]Árak'!D38</f>
        <v>0</v>
      </c>
      <c r="E160" s="127">
        <f>H39*'[1]Árak'!E38</f>
        <v>0</v>
      </c>
      <c r="F160" s="127">
        <f>J39*'[1]Árak'!F38</f>
        <v>0</v>
      </c>
      <c r="G160" s="127">
        <f>L39*'[1]Árak'!G38</f>
        <v>0</v>
      </c>
      <c r="H160" s="127">
        <f>C86*'[1]Árak'!B72</f>
        <v>0</v>
      </c>
      <c r="I160" s="133"/>
      <c r="J160" s="127">
        <f>C105*'[1]Árak'!B92</f>
        <v>0</v>
      </c>
      <c r="K160" s="133"/>
      <c r="L160" s="133"/>
      <c r="M160" s="133"/>
      <c r="N160" s="132"/>
      <c r="O160" s="133"/>
      <c r="P160" s="133"/>
      <c r="Q160" s="133"/>
      <c r="R160" s="133"/>
      <c r="S160" s="133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</row>
    <row r="161" spans="1:58" s="135" customFormat="1" ht="15" customHeight="1" hidden="1">
      <c r="A161" s="134"/>
      <c r="B161" s="126" t="s">
        <v>51</v>
      </c>
      <c r="C161" s="127">
        <f>D42*'[1]Árak'!C41</f>
        <v>0</v>
      </c>
      <c r="D161" s="127">
        <f>F42*'[1]Árak'!D41</f>
        <v>0</v>
      </c>
      <c r="E161" s="127">
        <f>H42*'[1]Árak'!E41</f>
        <v>0</v>
      </c>
      <c r="F161" s="127">
        <f>J42*'[1]Árak'!F41</f>
        <v>0</v>
      </c>
      <c r="G161" s="127">
        <f>L42*'[1]Árak'!G41</f>
        <v>0</v>
      </c>
      <c r="H161" s="127">
        <f>C87*'[1]Árak'!B73</f>
        <v>0</v>
      </c>
      <c r="I161" s="133"/>
      <c r="J161" s="127">
        <f>C106*'[1]Árak'!B93</f>
        <v>0</v>
      </c>
      <c r="K161" s="133"/>
      <c r="L161" s="133"/>
      <c r="M161" s="133"/>
      <c r="N161" s="132"/>
      <c r="O161" s="133"/>
      <c r="P161" s="133"/>
      <c r="Q161" s="133"/>
      <c r="R161" s="133"/>
      <c r="S161" s="133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</row>
    <row r="162" spans="1:58" s="135" customFormat="1" ht="15" customHeight="1" hidden="1">
      <c r="A162" s="134"/>
      <c r="B162" s="126" t="s">
        <v>53</v>
      </c>
      <c r="C162" s="127">
        <f>D43*'[1]Árak'!C42</f>
        <v>0</v>
      </c>
      <c r="D162" s="127">
        <f>F43*'[1]Árak'!D42</f>
        <v>0</v>
      </c>
      <c r="E162" s="127">
        <f>H43*'[1]Árak'!E42</f>
        <v>0</v>
      </c>
      <c r="F162" s="127">
        <f>J43*'[1]Árak'!F42</f>
        <v>0</v>
      </c>
      <c r="G162" s="127">
        <f>L43*'[1]Árak'!G42</f>
        <v>0</v>
      </c>
      <c r="H162" s="127">
        <f>C88*'[1]Árak'!B74</f>
        <v>0</v>
      </c>
      <c r="I162" s="133"/>
      <c r="J162" s="127">
        <f>C107*'[1]Árak'!B94</f>
        <v>0</v>
      </c>
      <c r="K162" s="133"/>
      <c r="L162" s="133"/>
      <c r="M162" s="133"/>
      <c r="N162" s="132"/>
      <c r="O162" s="133"/>
      <c r="P162" s="133"/>
      <c r="Q162" s="133"/>
      <c r="R162" s="137"/>
      <c r="S162" s="137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</row>
    <row r="163" spans="1:58" s="135" customFormat="1" ht="15" customHeight="1" hidden="1">
      <c r="A163" s="134"/>
      <c r="B163" s="126" t="s">
        <v>54</v>
      </c>
      <c r="C163" s="127">
        <f>D44*'[1]Árak'!C43</f>
        <v>0</v>
      </c>
      <c r="D163" s="127">
        <f>F44*'[1]Árak'!D43</f>
        <v>0</v>
      </c>
      <c r="E163" s="127">
        <f>H44*'[1]Árak'!E43</f>
        <v>0</v>
      </c>
      <c r="F163" s="127">
        <f>J44*'[1]Árak'!F43</f>
        <v>0</v>
      </c>
      <c r="G163" s="127">
        <f>L44*'[1]Árak'!G43</f>
        <v>0</v>
      </c>
      <c r="H163" s="127">
        <f>C89*'[1]Árak'!B75</f>
        <v>0</v>
      </c>
      <c r="I163" s="133"/>
      <c r="J163" s="127">
        <f>C108*'[1]Árak'!B95</f>
        <v>0</v>
      </c>
      <c r="K163" s="133"/>
      <c r="L163" s="133"/>
      <c r="M163" s="133"/>
      <c r="N163" s="132"/>
      <c r="O163" s="133"/>
      <c r="P163" s="133"/>
      <c r="Q163" s="133"/>
      <c r="R163" s="137"/>
      <c r="S163" s="137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</row>
    <row r="164" spans="1:58" s="135" customFormat="1" ht="15" customHeight="1" hidden="1">
      <c r="A164" s="134"/>
      <c r="B164" s="126" t="s">
        <v>55</v>
      </c>
      <c r="C164" s="127">
        <f>D45*'[1]Árak'!C44</f>
        <v>0</v>
      </c>
      <c r="D164" s="127">
        <f>F45*'[1]Árak'!D44</f>
        <v>0</v>
      </c>
      <c r="E164" s="127">
        <f>H45*'[1]Árak'!E44</f>
        <v>0</v>
      </c>
      <c r="F164" s="127">
        <f>J45*'[1]Árak'!F44</f>
        <v>0</v>
      </c>
      <c r="G164" s="127">
        <f>L45*'[1]Árak'!G44</f>
        <v>0</v>
      </c>
      <c r="H164" s="127">
        <f>C90*'[1]Árak'!B76</f>
        <v>0</v>
      </c>
      <c r="I164" s="133"/>
      <c r="J164" s="127">
        <f>C109*'[1]Árak'!B96</f>
        <v>0</v>
      </c>
      <c r="K164" s="133"/>
      <c r="L164" s="133"/>
      <c r="M164" s="133"/>
      <c r="N164" s="132"/>
      <c r="O164" s="133"/>
      <c r="P164" s="133"/>
      <c r="Q164" s="133"/>
      <c r="R164" s="137"/>
      <c r="S164" s="137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</row>
    <row r="165" spans="1:58" s="135" customFormat="1" ht="15" customHeight="1" hidden="1">
      <c r="A165" s="134"/>
      <c r="B165" s="126" t="s">
        <v>56</v>
      </c>
      <c r="C165" s="127">
        <f>D48*'[1]Árak'!C47</f>
        <v>0</v>
      </c>
      <c r="D165" s="127">
        <f>F48*'[1]Árak'!D47</f>
        <v>0</v>
      </c>
      <c r="E165" s="127">
        <f>H48*'[1]Árak'!E47</f>
        <v>0</v>
      </c>
      <c r="F165" s="127">
        <f>J48*'[1]Árak'!F47</f>
        <v>0</v>
      </c>
      <c r="G165" s="127">
        <f>L48*'[1]Árak'!G47</f>
        <v>0</v>
      </c>
      <c r="H165" s="127">
        <f>C91*'[1]Árak'!B77</f>
        <v>0</v>
      </c>
      <c r="I165" s="133"/>
      <c r="J165" s="127">
        <f>C110*'[1]Árak'!B97</f>
        <v>0</v>
      </c>
      <c r="K165" s="133"/>
      <c r="L165" s="133"/>
      <c r="M165" s="133"/>
      <c r="N165" s="132"/>
      <c r="O165" s="133"/>
      <c r="P165" s="133"/>
      <c r="Q165" s="133"/>
      <c r="R165" s="137"/>
      <c r="S165" s="137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</row>
    <row r="166" spans="1:58" s="135" customFormat="1" ht="15" customHeight="1" hidden="1">
      <c r="A166" s="134"/>
      <c r="B166" s="132" t="s">
        <v>57</v>
      </c>
      <c r="C166" s="127">
        <f>D50*'[1]Árak'!C48</f>
        <v>0</v>
      </c>
      <c r="D166" s="127">
        <f>F50*'[1]Árak'!D48</f>
        <v>0</v>
      </c>
      <c r="E166" s="127">
        <f>H50*'[1]Árak'!E48</f>
        <v>0</v>
      </c>
      <c r="F166" s="127">
        <f>J50*'[1]Árak'!F48</f>
        <v>0</v>
      </c>
      <c r="G166" s="127">
        <f>L50*'[1]Árak'!G48</f>
        <v>0</v>
      </c>
      <c r="H166" s="127">
        <f>C92*'[1]Árak'!B78</f>
        <v>0</v>
      </c>
      <c r="I166" s="133"/>
      <c r="J166" s="127">
        <f>C111*'[1]Árak'!B98</f>
        <v>0</v>
      </c>
      <c r="K166" s="133"/>
      <c r="L166" s="133"/>
      <c r="M166" s="133"/>
      <c r="N166" s="132"/>
      <c r="O166" s="133"/>
      <c r="P166" s="133"/>
      <c r="Q166" s="133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</row>
    <row r="167" spans="1:58" s="135" customFormat="1" ht="15" customHeight="1" hidden="1">
      <c r="A167" s="134"/>
      <c r="B167" s="132" t="s">
        <v>59</v>
      </c>
      <c r="C167" s="127">
        <f>D51*'[1]Árak'!C49</f>
        <v>0</v>
      </c>
      <c r="D167" s="127">
        <f>F51*'[1]Árak'!D49</f>
        <v>0</v>
      </c>
      <c r="E167" s="127">
        <f>H51*'[1]Árak'!E49</f>
        <v>0</v>
      </c>
      <c r="F167" s="127">
        <f>J51*'[1]Árak'!F49</f>
        <v>0</v>
      </c>
      <c r="G167" s="127">
        <f>L51*'[1]Árak'!G49</f>
        <v>0</v>
      </c>
      <c r="H167" s="127">
        <f>C93*'[1]Árak'!B79</f>
        <v>0</v>
      </c>
      <c r="I167" s="133"/>
      <c r="J167" s="127">
        <f>C112*'[1]Árak'!B99</f>
        <v>0</v>
      </c>
      <c r="K167" s="133"/>
      <c r="L167" s="133"/>
      <c r="M167" s="133"/>
      <c r="N167" s="132"/>
      <c r="O167" s="133"/>
      <c r="P167" s="133"/>
      <c r="Q167" s="133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</row>
    <row r="168" spans="1:58" s="135" customFormat="1" ht="15" customHeight="1" hidden="1">
      <c r="A168" s="136"/>
      <c r="B168" s="132" t="s">
        <v>62</v>
      </c>
      <c r="C168" s="127">
        <f>D52*'[1]Árak'!C50</f>
        <v>0</v>
      </c>
      <c r="D168" s="127">
        <f>F52*'[1]Árak'!D50</f>
        <v>0</v>
      </c>
      <c r="E168" s="127">
        <f>H52*'[1]Árak'!E50</f>
        <v>0</v>
      </c>
      <c r="F168" s="127">
        <f>J52*'[1]Árak'!F50</f>
        <v>0</v>
      </c>
      <c r="G168" s="127">
        <f>L52*'[1]Árak'!G50</f>
        <v>0</v>
      </c>
      <c r="H168" s="127">
        <f>C94*'[1]Árak'!B80</f>
        <v>0</v>
      </c>
      <c r="I168" s="133"/>
      <c r="J168" s="127">
        <f>C113*'[1]Árak'!B100</f>
        <v>0</v>
      </c>
      <c r="K168" s="133"/>
      <c r="L168" s="133"/>
      <c r="M168" s="133"/>
      <c r="N168" s="132"/>
      <c r="O168" s="133"/>
      <c r="P168" s="133"/>
      <c r="Q168" s="133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</row>
    <row r="169" spans="1:58" s="135" customFormat="1" ht="15" customHeight="1" hidden="1">
      <c r="A169" s="136"/>
      <c r="B169" s="132" t="s">
        <v>64</v>
      </c>
      <c r="C169" s="127">
        <f>D53*'[1]Árak'!C51</f>
        <v>0</v>
      </c>
      <c r="D169" s="127">
        <f>F53*'[1]Árak'!D51</f>
        <v>0</v>
      </c>
      <c r="E169" s="127">
        <f>H53*'[1]Árak'!E51</f>
        <v>0</v>
      </c>
      <c r="F169" s="127">
        <f>J53*'[1]Árak'!F51</f>
        <v>0</v>
      </c>
      <c r="G169" s="127">
        <f>L53*'[1]Árak'!G51</f>
        <v>0</v>
      </c>
      <c r="H169" s="127">
        <f>C95*'[1]Árak'!B81</f>
        <v>0</v>
      </c>
      <c r="I169" s="133"/>
      <c r="J169" s="127">
        <f>C114*'[1]Árak'!B101</f>
        <v>0</v>
      </c>
      <c r="K169" s="133"/>
      <c r="L169" s="133"/>
      <c r="M169" s="133"/>
      <c r="N169" s="132"/>
      <c r="O169" s="133"/>
      <c r="P169" s="133"/>
      <c r="Q169" s="133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</row>
    <row r="170" spans="1:58" s="135" customFormat="1" ht="15" customHeight="1" hidden="1">
      <c r="A170" s="136"/>
      <c r="B170" s="126" t="s">
        <v>66</v>
      </c>
      <c r="C170" s="127">
        <f>D54*'[1]Árak'!C52</f>
        <v>0</v>
      </c>
      <c r="D170" s="127">
        <f>F54*'[1]Árak'!D52</f>
        <v>0</v>
      </c>
      <c r="E170" s="127">
        <f>H54*'[1]Árak'!E52</f>
        <v>0</v>
      </c>
      <c r="F170" s="127">
        <f>J54*'[1]Árak'!F52</f>
        <v>0</v>
      </c>
      <c r="G170" s="127">
        <f>L54*'[1]Árak'!G52</f>
        <v>0</v>
      </c>
      <c r="H170" s="127">
        <f>C96*'[1]Árak'!B82</f>
        <v>0</v>
      </c>
      <c r="I170" s="133"/>
      <c r="J170" s="127">
        <f>C115*'[1]Árak'!B102</f>
        <v>0</v>
      </c>
      <c r="K170" s="133"/>
      <c r="L170" s="133"/>
      <c r="M170" s="133"/>
      <c r="N170" s="132"/>
      <c r="O170" s="133"/>
      <c r="P170" s="133"/>
      <c r="Q170" s="133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</row>
    <row r="171" spans="1:58" s="135" customFormat="1" ht="15" customHeight="1" hidden="1">
      <c r="A171" s="136"/>
      <c r="B171" s="126" t="s">
        <v>67</v>
      </c>
      <c r="C171" s="127">
        <f>D55*'[1]Árak'!C53</f>
        <v>0</v>
      </c>
      <c r="D171" s="127">
        <f>F55*'[1]Árak'!D53</f>
        <v>0</v>
      </c>
      <c r="E171" s="127">
        <f>H55*'[1]Árak'!E53</f>
        <v>0</v>
      </c>
      <c r="F171" s="127">
        <f>J55*'[1]Árak'!F53</f>
        <v>0</v>
      </c>
      <c r="G171" s="127">
        <f>L55*'[1]Árak'!G53</f>
        <v>0</v>
      </c>
      <c r="H171" s="127">
        <f>C97*'[1]Árak'!B83</f>
        <v>0</v>
      </c>
      <c r="I171" s="133"/>
      <c r="J171" s="127">
        <f>C116*'[1]Árak'!B103</f>
        <v>0</v>
      </c>
      <c r="K171" s="133"/>
      <c r="L171" s="133"/>
      <c r="M171" s="133"/>
      <c r="N171" s="132"/>
      <c r="O171" s="133"/>
      <c r="P171" s="133"/>
      <c r="Q171" s="133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</row>
    <row r="172" spans="1:58" s="135" customFormat="1" ht="15" customHeight="1" hidden="1">
      <c r="A172" s="136"/>
      <c r="B172" s="132" t="s">
        <v>69</v>
      </c>
      <c r="C172" s="127">
        <f>D56*'[1]Árak'!C54</f>
        <v>0</v>
      </c>
      <c r="D172" s="127">
        <f>F56*'[1]Árak'!D54</f>
        <v>0</v>
      </c>
      <c r="E172" s="127">
        <f>H56*'[1]Árak'!E54</f>
        <v>0</v>
      </c>
      <c r="F172" s="127">
        <f>J56*'[1]Árak'!F54</f>
        <v>0</v>
      </c>
      <c r="G172" s="127">
        <f>L56*'[1]Árak'!G54</f>
        <v>0</v>
      </c>
      <c r="H172" s="127">
        <f>C98*'[1]Árak'!B84</f>
        <v>0</v>
      </c>
      <c r="I172" s="133"/>
      <c r="J172" s="127">
        <f>C117*'[1]Árak'!B104</f>
        <v>0</v>
      </c>
      <c r="K172" s="133"/>
      <c r="L172" s="133"/>
      <c r="M172" s="133"/>
      <c r="N172" s="132"/>
      <c r="O172" s="133"/>
      <c r="P172" s="133"/>
      <c r="Q172" s="133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</row>
    <row r="173" spans="1:58" s="135" customFormat="1" ht="15" customHeight="1" hidden="1">
      <c r="A173" s="136"/>
      <c r="B173" s="132" t="s">
        <v>71</v>
      </c>
      <c r="C173" s="127">
        <f>D57*'[1]Árak'!C55</f>
        <v>0</v>
      </c>
      <c r="D173" s="127">
        <f>F57*'[1]Árak'!D55</f>
        <v>0</v>
      </c>
      <c r="E173" s="127">
        <f>H57*'[1]Árak'!E55</f>
        <v>0</v>
      </c>
      <c r="F173" s="127">
        <f>J57*'[1]Árak'!F55</f>
        <v>0</v>
      </c>
      <c r="G173" s="127">
        <f>L57*'[1]Árak'!G55</f>
        <v>0</v>
      </c>
      <c r="H173" s="127">
        <f>C99*'[1]Árak'!B85</f>
        <v>0</v>
      </c>
      <c r="I173" s="133"/>
      <c r="J173" s="127">
        <f>C118*'[1]Árak'!B105</f>
        <v>0</v>
      </c>
      <c r="K173" s="133"/>
      <c r="L173" s="133"/>
      <c r="M173" s="133"/>
      <c r="N173" s="132"/>
      <c r="O173" s="133"/>
      <c r="P173" s="133"/>
      <c r="Q173" s="133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</row>
    <row r="174" spans="1:58" s="135" customFormat="1" ht="15" customHeight="1" hidden="1">
      <c r="A174" s="136"/>
      <c r="B174" s="126" t="s">
        <v>73</v>
      </c>
      <c r="C174" s="127">
        <f>D58*'[1]Árak'!C56</f>
        <v>0</v>
      </c>
      <c r="D174" s="127">
        <f>F58*'[1]Árak'!D56</f>
        <v>0</v>
      </c>
      <c r="E174" s="127">
        <f>H58*'[1]Árak'!E56</f>
        <v>0</v>
      </c>
      <c r="F174" s="127">
        <f>J58*'[1]Árak'!F56</f>
        <v>0</v>
      </c>
      <c r="G174" s="127">
        <f>L58*'[1]Árak'!G56</f>
        <v>0</v>
      </c>
      <c r="H174" s="127">
        <f>C100*'[1]Árak'!B86</f>
        <v>0</v>
      </c>
      <c r="I174" s="133"/>
      <c r="J174" s="127">
        <f>C119*'[1]Árak'!B106</f>
        <v>0</v>
      </c>
      <c r="K174" s="133"/>
      <c r="L174" s="133"/>
      <c r="M174" s="133"/>
      <c r="N174" s="132"/>
      <c r="O174" s="133"/>
      <c r="P174" s="133"/>
      <c r="Q174" s="133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</row>
    <row r="175" spans="1:58" s="135" customFormat="1" ht="15" customHeight="1" hidden="1">
      <c r="A175" s="136"/>
      <c r="B175" s="126" t="s">
        <v>75</v>
      </c>
      <c r="C175" s="127">
        <f>D59*'[1]Árak'!C57</f>
        <v>0</v>
      </c>
      <c r="D175" s="127">
        <f>F59*'[1]Árak'!D57</f>
        <v>0</v>
      </c>
      <c r="E175" s="127">
        <f>H59*'[1]Árak'!E57</f>
        <v>0</v>
      </c>
      <c r="F175" s="127">
        <f>J59*'[1]Árak'!F57</f>
        <v>0</v>
      </c>
      <c r="G175" s="127">
        <f>L59*'[1]Árak'!G57</f>
        <v>0</v>
      </c>
      <c r="H175" s="127">
        <f>C101*'[1]Árak'!B87</f>
        <v>0</v>
      </c>
      <c r="I175" s="133"/>
      <c r="J175" s="127">
        <f>C120*'[1]Árak'!B107</f>
        <v>0</v>
      </c>
      <c r="K175" s="133"/>
      <c r="L175" s="133"/>
      <c r="M175" s="133"/>
      <c r="N175" s="132"/>
      <c r="O175" s="133"/>
      <c r="P175" s="133"/>
      <c r="Q175" s="133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</row>
    <row r="176" spans="1:58" s="135" customFormat="1" ht="15" customHeight="1" hidden="1">
      <c r="A176" s="136"/>
      <c r="B176" s="126" t="s">
        <v>77</v>
      </c>
      <c r="C176" s="127">
        <f>D61*'[1]Árak'!C58</f>
        <v>0</v>
      </c>
      <c r="D176" s="127">
        <f>F61*'[1]Árak'!D58</f>
        <v>0</v>
      </c>
      <c r="E176" s="127">
        <f>H61*'[1]Árak'!E58</f>
        <v>0</v>
      </c>
      <c r="F176" s="127">
        <f>J61*'[1]Árak'!F58</f>
        <v>0</v>
      </c>
      <c r="G176" s="127">
        <f>L61*'[1]Árak'!G58</f>
        <v>0</v>
      </c>
      <c r="H176" s="127">
        <f>C102*'[1]Árak'!B88</f>
        <v>0</v>
      </c>
      <c r="I176" s="133"/>
      <c r="J176" s="127">
        <f>C121*'[1]Árak'!B108</f>
        <v>0</v>
      </c>
      <c r="K176" s="133"/>
      <c r="L176" s="133"/>
      <c r="M176" s="133"/>
      <c r="N176" s="132"/>
      <c r="O176" s="133"/>
      <c r="P176" s="133"/>
      <c r="Q176" s="133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</row>
    <row r="177" spans="1:58" s="135" customFormat="1" ht="15" customHeight="1" hidden="1">
      <c r="A177" s="136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36"/>
      <c r="O177" s="101"/>
      <c r="P177" s="101"/>
      <c r="Q177" s="137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</row>
    <row r="178" spans="1:58" s="135" customFormat="1" ht="15" customHeight="1" hidden="1">
      <c r="A178" s="136"/>
      <c r="B178" s="101"/>
      <c r="C178" s="101">
        <f>SUM(C124:C176)</f>
        <v>0</v>
      </c>
      <c r="D178" s="101">
        <f aca="true" t="shared" si="0" ref="D178:J178">SUM(D124:D176)</f>
        <v>0</v>
      </c>
      <c r="E178" s="101">
        <f t="shared" si="0"/>
        <v>0</v>
      </c>
      <c r="F178" s="101">
        <f t="shared" si="0"/>
        <v>0</v>
      </c>
      <c r="G178" s="101">
        <f t="shared" si="0"/>
        <v>0</v>
      </c>
      <c r="H178" s="101" t="e">
        <f t="shared" si="0"/>
        <v>#REF!</v>
      </c>
      <c r="I178" s="101">
        <f t="shared" si="0"/>
        <v>0</v>
      </c>
      <c r="J178" s="101" t="e">
        <f t="shared" si="0"/>
        <v>#REF!</v>
      </c>
      <c r="K178" s="101"/>
      <c r="L178" s="101"/>
      <c r="M178" s="101"/>
      <c r="N178" s="136"/>
      <c r="O178" s="101"/>
      <c r="P178" s="101"/>
      <c r="Q178" s="137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</row>
    <row r="179" spans="1:58" s="135" customFormat="1" ht="15" customHeight="1" hidden="1">
      <c r="A179" s="136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36"/>
      <c r="O179" s="101"/>
      <c r="P179" s="101"/>
      <c r="Q179" s="137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</row>
    <row r="180" spans="1:58" s="135" customFormat="1" ht="15" customHeight="1" hidden="1">
      <c r="A180" s="136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36"/>
      <c r="O180" s="101"/>
      <c r="P180" s="101"/>
      <c r="Q180" s="137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</row>
    <row r="181" spans="1:58" s="135" customFormat="1" ht="15" customHeight="1" hidden="1">
      <c r="A181" s="136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36"/>
      <c r="O181" s="101"/>
      <c r="P181" s="101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</row>
    <row r="182" spans="1:58" s="135" customFormat="1" ht="15" customHeight="1" hidden="1">
      <c r="A182" s="136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36"/>
      <c r="O182" s="101"/>
      <c r="P182" s="101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</row>
    <row r="183" spans="1:58" s="135" customFormat="1" ht="15" customHeight="1" hidden="1">
      <c r="A183" s="136"/>
      <c r="B183" s="101"/>
      <c r="C183" s="101"/>
      <c r="D183" s="101"/>
      <c r="E183" s="101"/>
      <c r="F183" s="101"/>
      <c r="G183" s="101" t="e">
        <f>SUM(C178:J178)</f>
        <v>#REF!</v>
      </c>
      <c r="H183" s="101"/>
      <c r="I183" s="101"/>
      <c r="J183" s="101"/>
      <c r="K183" s="101"/>
      <c r="L183" s="101"/>
      <c r="M183" s="101"/>
      <c r="N183" s="136"/>
      <c r="O183" s="101"/>
      <c r="P183" s="101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</row>
    <row r="184" spans="1:58" s="135" customFormat="1" ht="15" customHeight="1" hidden="1">
      <c r="A184" s="136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36"/>
      <c r="O184" s="101"/>
      <c r="P184" s="101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</row>
    <row r="185" spans="1:58" s="135" customFormat="1" ht="15" customHeight="1" hidden="1">
      <c r="A185" s="136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36"/>
      <c r="O185" s="101"/>
      <c r="P185" s="101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</row>
    <row r="186" spans="1:58" s="135" customFormat="1" ht="15">
      <c r="A186" s="136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36"/>
      <c r="O186" s="101"/>
      <c r="P186" s="101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</row>
    <row r="187" spans="1:58" s="135" customFormat="1" ht="15">
      <c r="A187" s="136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36"/>
      <c r="O187" s="101"/>
      <c r="P187" s="101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</row>
    <row r="188" spans="1:58" s="135" customFormat="1" ht="15">
      <c r="A188" s="136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36"/>
      <c r="O188" s="101"/>
      <c r="P188" s="101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</row>
    <row r="189" spans="1:58" s="135" customFormat="1" ht="15">
      <c r="A189" s="136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36"/>
      <c r="O189" s="101"/>
      <c r="P189" s="101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</row>
    <row r="190" spans="1:58" s="135" customFormat="1" ht="15">
      <c r="A190" s="136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36"/>
      <c r="O190" s="101"/>
      <c r="P190" s="101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</row>
    <row r="191" spans="1:58" s="135" customFormat="1" ht="15">
      <c r="A191" s="136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36"/>
      <c r="O191" s="101"/>
      <c r="P191" s="101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</row>
    <row r="192" spans="1:58" s="135" customFormat="1" ht="15">
      <c r="A192" s="136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36"/>
      <c r="O192" s="101"/>
      <c r="P192" s="101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</row>
    <row r="193" spans="1:58" s="135" customFormat="1" ht="15">
      <c r="A193" s="136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36"/>
      <c r="O193" s="101"/>
      <c r="P193" s="101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</row>
    <row r="194" spans="1:58" s="135" customFormat="1" ht="15">
      <c r="A194" s="136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36"/>
      <c r="O194" s="101"/>
      <c r="P194" s="101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</row>
    <row r="195" spans="1:58" s="135" customFormat="1" ht="15">
      <c r="A195" s="136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36"/>
      <c r="O195" s="101"/>
      <c r="P195" s="101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</row>
    <row r="196" spans="1:58" s="135" customFormat="1" ht="15">
      <c r="A196" s="136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36"/>
      <c r="O196" s="101"/>
      <c r="P196" s="101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</row>
    <row r="197" spans="1:58" s="135" customFormat="1" ht="15">
      <c r="A197" s="136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36"/>
      <c r="O197" s="101"/>
      <c r="P197" s="101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</row>
    <row r="198" spans="1:58" s="135" customFormat="1" ht="15">
      <c r="A198" s="136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36"/>
      <c r="O198" s="101"/>
      <c r="P198" s="101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</row>
    <row r="199" spans="1:58" s="135" customFormat="1" ht="15">
      <c r="A199" s="136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36"/>
      <c r="O199" s="101"/>
      <c r="P199" s="101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</row>
    <row r="200" spans="1:58" s="135" customFormat="1" ht="15">
      <c r="A200" s="136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36"/>
      <c r="O200" s="101"/>
      <c r="P200" s="101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</row>
    <row r="201" spans="1:58" s="135" customFormat="1" ht="15">
      <c r="A201" s="136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36"/>
      <c r="O201" s="101"/>
      <c r="P201" s="101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</row>
    <row r="202" spans="1:58" s="135" customFormat="1" ht="15">
      <c r="A202" s="138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8"/>
      <c r="O202" s="137"/>
      <c r="P202" s="137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</row>
    <row r="203" spans="1:58" s="135" customFormat="1" ht="15">
      <c r="A203" s="138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8"/>
      <c r="O203" s="137"/>
      <c r="P203" s="137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</row>
    <row r="204" spans="1:58" s="135" customFormat="1" ht="15">
      <c r="A204" s="138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8"/>
      <c r="O204" s="137"/>
      <c r="P204" s="137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</row>
    <row r="205" spans="1:58" s="135" customFormat="1" ht="15">
      <c r="A205" s="138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8"/>
      <c r="O205" s="137"/>
      <c r="P205" s="137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</row>
    <row r="206" spans="1:58" s="135" customFormat="1" ht="15">
      <c r="A206" s="138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8"/>
      <c r="O206" s="137"/>
      <c r="P206" s="137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</row>
    <row r="207" spans="1:58" s="135" customFormat="1" ht="15">
      <c r="A207" s="138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8"/>
      <c r="O207" s="137"/>
      <c r="P207" s="137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</row>
    <row r="208" spans="1:58" s="135" customFormat="1" ht="15">
      <c r="A208" s="138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8"/>
      <c r="O208" s="137"/>
      <c r="P208" s="137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</row>
    <row r="209" spans="1:58" s="135" customFormat="1" ht="15">
      <c r="A209" s="138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8"/>
      <c r="O209" s="137"/>
      <c r="P209" s="137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</row>
    <row r="210" spans="1:58" s="135" customFormat="1" ht="15">
      <c r="A210" s="138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8"/>
      <c r="O210" s="137"/>
      <c r="P210" s="137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</row>
    <row r="211" spans="1:58" s="135" customFormat="1" ht="15">
      <c r="A211" s="138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8"/>
      <c r="O211" s="137"/>
      <c r="P211" s="137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</row>
    <row r="212" spans="1:58" s="135" customFormat="1" ht="15">
      <c r="A212" s="138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8"/>
      <c r="O212" s="137"/>
      <c r="P212" s="137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</row>
    <row r="213" spans="1:58" s="135" customFormat="1" ht="15">
      <c r="A213" s="138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8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</row>
    <row r="214" spans="1:58" s="135" customFormat="1" ht="15">
      <c r="A214" s="138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8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</row>
    <row r="215" spans="1:58" s="135" customFormat="1" ht="15">
      <c r="A215" s="138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8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</row>
    <row r="216" spans="1:58" s="135" customFormat="1" ht="15">
      <c r="A216" s="138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8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</row>
    <row r="217" spans="1:58" s="135" customFormat="1" ht="15">
      <c r="A217" s="138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8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</row>
    <row r="218" spans="1:58" s="135" customFormat="1" ht="15">
      <c r="A218" s="138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8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</row>
    <row r="219" spans="1:58" s="135" customFormat="1" ht="15">
      <c r="A219" s="138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8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</row>
    <row r="220" spans="1:58" s="135" customFormat="1" ht="15">
      <c r="A220" s="138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8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</row>
    <row r="221" spans="1:58" s="135" customFormat="1" ht="15">
      <c r="A221" s="138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8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</row>
    <row r="222" spans="1:58" s="135" customFormat="1" ht="15">
      <c r="A222" s="138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8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</row>
    <row r="223" spans="1:58" s="135" customFormat="1" ht="15">
      <c r="A223" s="138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8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</row>
    <row r="224" spans="1:58" s="135" customFormat="1" ht="15">
      <c r="A224" s="138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8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</row>
    <row r="225" spans="1:58" s="135" customFormat="1" ht="15">
      <c r="A225" s="138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8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</row>
    <row r="226" spans="1:58" s="135" customFormat="1" ht="15">
      <c r="A226" s="138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8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</row>
    <row r="227" spans="1:58" s="135" customFormat="1" ht="15">
      <c r="A227" s="138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8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</row>
    <row r="228" spans="1:58" s="135" customFormat="1" ht="15">
      <c r="A228" s="138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8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</row>
    <row r="229" spans="1:17" s="135" customFormat="1" ht="15">
      <c r="A229" s="138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8"/>
      <c r="O229" s="120"/>
      <c r="P229" s="120"/>
      <c r="Q229" s="120"/>
    </row>
    <row r="230" spans="1:17" s="135" customFormat="1" ht="15">
      <c r="A230" s="138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8"/>
      <c r="O230" s="120"/>
      <c r="P230" s="120"/>
      <c r="Q230" s="120"/>
    </row>
    <row r="231" spans="1:17" s="135" customFormat="1" ht="15">
      <c r="A231" s="138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8"/>
      <c r="O231" s="120"/>
      <c r="P231" s="120"/>
      <c r="Q231" s="120"/>
    </row>
    <row r="232" spans="1:17" s="135" customFormat="1" ht="15">
      <c r="A232" s="138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8"/>
      <c r="O232" s="120"/>
      <c r="P232" s="120"/>
      <c r="Q232" s="120"/>
    </row>
    <row r="233" spans="1:17" s="135" customFormat="1" ht="15">
      <c r="A233" s="138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8"/>
      <c r="O233" s="120"/>
      <c r="P233" s="120"/>
      <c r="Q233" s="120"/>
    </row>
    <row r="234" spans="1:17" s="135" customFormat="1" ht="15">
      <c r="A234" s="138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8"/>
      <c r="O234" s="120"/>
      <c r="P234" s="120"/>
      <c r="Q234" s="120"/>
    </row>
    <row r="235" spans="1:17" s="135" customFormat="1" ht="15">
      <c r="A235" s="138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8"/>
      <c r="O235" s="120"/>
      <c r="P235" s="120"/>
      <c r="Q235" s="120"/>
    </row>
    <row r="236" spans="1:17" s="135" customFormat="1" ht="15">
      <c r="A236" s="138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8"/>
      <c r="O236" s="120"/>
      <c r="P236" s="120"/>
      <c r="Q236" s="120"/>
    </row>
    <row r="237" spans="1:17" s="135" customFormat="1" ht="15">
      <c r="A237" s="138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8"/>
      <c r="O237" s="120"/>
      <c r="P237" s="120"/>
      <c r="Q237" s="120"/>
    </row>
    <row r="238" spans="1:17" s="135" customFormat="1" ht="15">
      <c r="A238" s="138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8"/>
      <c r="O238" s="120"/>
      <c r="P238" s="120"/>
      <c r="Q238" s="120"/>
    </row>
    <row r="239" spans="1:17" s="135" customFormat="1" ht="15">
      <c r="A239" s="138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8"/>
      <c r="O239" s="120"/>
      <c r="P239" s="120"/>
      <c r="Q239" s="120"/>
    </row>
    <row r="240" spans="1:17" s="135" customFormat="1" ht="15">
      <c r="A240" s="138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8"/>
      <c r="O240" s="120"/>
      <c r="P240" s="120"/>
      <c r="Q240" s="120"/>
    </row>
    <row r="241" spans="1:17" s="135" customFormat="1" ht="15">
      <c r="A241" s="138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8"/>
      <c r="O241" s="120"/>
      <c r="P241" s="120"/>
      <c r="Q241" s="120"/>
    </row>
    <row r="242" spans="1:17" s="135" customFormat="1" ht="15">
      <c r="A242" s="138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8"/>
      <c r="O242" s="120"/>
      <c r="P242" s="120"/>
      <c r="Q242" s="120"/>
    </row>
    <row r="243" spans="1:17" s="135" customFormat="1" ht="15">
      <c r="A243" s="138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8"/>
      <c r="O243" s="120"/>
      <c r="P243" s="120"/>
      <c r="Q243" s="120"/>
    </row>
    <row r="244" spans="1:14" s="135" customFormat="1" ht="12.75">
      <c r="A244" s="138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8"/>
    </row>
    <row r="245" spans="1:14" s="135" customFormat="1" ht="12.75">
      <c r="A245" s="138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8"/>
    </row>
    <row r="246" spans="1:14" s="135" customFormat="1" ht="12.75">
      <c r="A246" s="138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8"/>
    </row>
    <row r="247" spans="1:14" s="135" customFormat="1" ht="12.75">
      <c r="A247" s="138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8"/>
    </row>
    <row r="248" spans="1:14" s="135" customFormat="1" ht="12.75">
      <c r="A248" s="138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8"/>
    </row>
    <row r="249" spans="1:14" s="135" customFormat="1" ht="12.75">
      <c r="A249" s="138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8"/>
    </row>
    <row r="250" spans="1:14" s="135" customFormat="1" ht="12.75">
      <c r="A250" s="138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8"/>
    </row>
    <row r="251" spans="1:14" s="135" customFormat="1" ht="12.75">
      <c r="A251" s="138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8"/>
    </row>
    <row r="252" spans="1:14" s="135" customFormat="1" ht="12.75">
      <c r="A252" s="138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8"/>
    </row>
    <row r="253" spans="1:14" s="135" customFormat="1" ht="12.75">
      <c r="A253" s="138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8"/>
    </row>
    <row r="254" spans="1:14" s="135" customFormat="1" ht="12.75">
      <c r="A254" s="138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8"/>
    </row>
    <row r="255" spans="1:14" s="135" customFormat="1" ht="12.75">
      <c r="A255" s="138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8"/>
    </row>
    <row r="256" spans="1:14" s="135" customFormat="1" ht="12.75">
      <c r="A256" s="138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8"/>
    </row>
    <row r="257" spans="1:14" s="135" customFormat="1" ht="12.75">
      <c r="A257" s="138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8"/>
    </row>
    <row r="258" spans="1:14" s="135" customFormat="1" ht="12.75">
      <c r="A258" s="138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8"/>
    </row>
    <row r="259" spans="1:14" s="135" customFormat="1" ht="12.75">
      <c r="A259" s="138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8"/>
    </row>
    <row r="260" spans="1:14" s="135" customFormat="1" ht="12.75">
      <c r="A260" s="138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8"/>
    </row>
    <row r="261" spans="1:14" s="135" customFormat="1" ht="12.75">
      <c r="A261" s="138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8"/>
    </row>
    <row r="262" spans="1:14" s="135" customFormat="1" ht="12.75">
      <c r="A262" s="138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8"/>
    </row>
    <row r="263" spans="1:14" s="135" customFormat="1" ht="12.75">
      <c r="A263" s="138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8"/>
    </row>
    <row r="264" spans="1:14" s="135" customFormat="1" ht="12.75">
      <c r="A264" s="138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8"/>
    </row>
    <row r="265" spans="1:14" s="135" customFormat="1" ht="12.75">
      <c r="A265" s="138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8"/>
    </row>
    <row r="266" spans="1:14" s="135" customFormat="1" ht="12.75">
      <c r="A266" s="138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8"/>
    </row>
    <row r="267" spans="1:14" s="135" customFormat="1" ht="12.75">
      <c r="A267" s="138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8"/>
    </row>
    <row r="268" spans="1:14" s="135" customFormat="1" ht="12.75">
      <c r="A268" s="138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8"/>
    </row>
    <row r="269" spans="1:14" s="135" customFormat="1" ht="12.75">
      <c r="A269" s="138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8"/>
    </row>
    <row r="270" spans="1:14" s="135" customFormat="1" ht="12.75">
      <c r="A270" s="138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8"/>
    </row>
    <row r="271" spans="1:14" s="135" customFormat="1" ht="12.75">
      <c r="A271" s="138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8"/>
    </row>
    <row r="272" spans="1:14" s="135" customFormat="1" ht="12.75">
      <c r="A272" s="138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8"/>
    </row>
    <row r="273" spans="1:14" s="135" customFormat="1" ht="12.75">
      <c r="A273" s="138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8"/>
    </row>
    <row r="274" spans="1:14" s="135" customFormat="1" ht="12.75">
      <c r="A274" s="138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8"/>
    </row>
    <row r="275" spans="1:14" s="135" customFormat="1" ht="12.75">
      <c r="A275" s="138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8"/>
    </row>
    <row r="276" spans="1:14" s="135" customFormat="1" ht="12.75">
      <c r="A276" s="138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8"/>
    </row>
    <row r="277" spans="1:14" s="135" customFormat="1" ht="12.75">
      <c r="A277" s="138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8"/>
    </row>
    <row r="278" spans="1:14" s="135" customFormat="1" ht="12.75">
      <c r="A278" s="138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8"/>
    </row>
    <row r="279" spans="1:14" s="135" customFormat="1" ht="12.75">
      <c r="A279" s="138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8"/>
    </row>
    <row r="280" spans="1:14" s="135" customFormat="1" ht="12.75">
      <c r="A280" s="138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8"/>
    </row>
    <row r="281" spans="1:14" s="135" customFormat="1" ht="12.75">
      <c r="A281" s="138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8"/>
    </row>
    <row r="282" spans="1:14" s="135" customFormat="1" ht="12.75">
      <c r="A282" s="138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8"/>
    </row>
    <row r="283" spans="1:14" s="135" customFormat="1" ht="12.75">
      <c r="A283" s="138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8"/>
    </row>
    <row r="284" spans="1:14" s="135" customFormat="1" ht="12.75">
      <c r="A284" s="138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8"/>
    </row>
    <row r="285" spans="1:14" s="135" customFormat="1" ht="12.75">
      <c r="A285" s="138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8"/>
    </row>
    <row r="286" spans="1:14" s="135" customFormat="1" ht="12.75">
      <c r="A286" s="138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8"/>
    </row>
    <row r="287" spans="1:14" s="135" customFormat="1" ht="12.75">
      <c r="A287" s="138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8"/>
    </row>
    <row r="288" spans="1:14" s="135" customFormat="1" ht="12.75">
      <c r="A288" s="138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8"/>
    </row>
    <row r="289" spans="1:14" s="135" customFormat="1" ht="12.75">
      <c r="A289" s="138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8"/>
    </row>
    <row r="290" spans="1:14" s="135" customFormat="1" ht="12.75">
      <c r="A290" s="138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8"/>
    </row>
    <row r="291" spans="1:14" s="135" customFormat="1" ht="12.75">
      <c r="A291" s="138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8"/>
    </row>
    <row r="292" spans="1:14" s="135" customFormat="1" ht="12.75">
      <c r="A292" s="138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8"/>
    </row>
    <row r="293" spans="1:14" s="135" customFormat="1" ht="12.75">
      <c r="A293" s="138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8"/>
    </row>
    <row r="294" spans="1:14" s="135" customFormat="1" ht="12.75">
      <c r="A294" s="138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8"/>
    </row>
    <row r="295" spans="1:14" s="135" customFormat="1" ht="12.75">
      <c r="A295" s="138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8"/>
    </row>
    <row r="296" spans="1:14" s="135" customFormat="1" ht="12.75">
      <c r="A296" s="138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8"/>
    </row>
    <row r="297" spans="1:17" ht="12.75">
      <c r="A297" s="138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8"/>
      <c r="O297" s="135"/>
      <c r="P297" s="135"/>
      <c r="Q297" s="135"/>
    </row>
    <row r="298" spans="1:17" ht="12.75">
      <c r="A298" s="138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8"/>
      <c r="O298" s="135"/>
      <c r="P298" s="135"/>
      <c r="Q298" s="135"/>
    </row>
    <row r="299" spans="1:17" ht="12.75">
      <c r="A299" s="138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8"/>
      <c r="O299" s="135"/>
      <c r="P299" s="135"/>
      <c r="Q299" s="135"/>
    </row>
    <row r="300" spans="1:17" ht="12.75">
      <c r="A300" s="138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8"/>
      <c r="O300" s="135"/>
      <c r="P300" s="135"/>
      <c r="Q300" s="135"/>
    </row>
    <row r="301" spans="1:17" ht="12.75">
      <c r="A301" s="138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8"/>
      <c r="O301" s="135"/>
      <c r="P301" s="135"/>
      <c r="Q301" s="135"/>
    </row>
    <row r="302" spans="1:17" ht="12.75">
      <c r="A302" s="138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8"/>
      <c r="O302" s="135"/>
      <c r="P302" s="135"/>
      <c r="Q302" s="135"/>
    </row>
    <row r="303" spans="1:17" ht="12.75">
      <c r="A303" s="138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8"/>
      <c r="O303" s="135"/>
      <c r="P303" s="135"/>
      <c r="Q303" s="135"/>
    </row>
    <row r="304" spans="1:17" ht="12.75">
      <c r="A304" s="138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8"/>
      <c r="O304" s="135"/>
      <c r="P304" s="135"/>
      <c r="Q304" s="135"/>
    </row>
    <row r="305" spans="1:17" ht="12.75">
      <c r="A305" s="138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8"/>
      <c r="O305" s="135"/>
      <c r="P305" s="135"/>
      <c r="Q305" s="135"/>
    </row>
    <row r="306" spans="1:17" ht="12.75">
      <c r="A306" s="138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8"/>
      <c r="O306" s="135"/>
      <c r="P306" s="135"/>
      <c r="Q306" s="135"/>
    </row>
    <row r="307" spans="1:17" ht="12.75">
      <c r="A307" s="138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8"/>
      <c r="O307" s="135"/>
      <c r="P307" s="135"/>
      <c r="Q307" s="135"/>
    </row>
    <row r="308" spans="1:17" ht="12.75">
      <c r="A308" s="138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8"/>
      <c r="O308" s="135"/>
      <c r="P308" s="135"/>
      <c r="Q308" s="135"/>
    </row>
    <row r="309" spans="1:17" ht="12.75">
      <c r="A309" s="138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8"/>
      <c r="O309" s="135"/>
      <c r="P309" s="135"/>
      <c r="Q309" s="135"/>
    </row>
    <row r="310" spans="1:17" ht="12.75">
      <c r="A310" s="138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8"/>
      <c r="O310" s="135"/>
      <c r="P310" s="135"/>
      <c r="Q310" s="135"/>
    </row>
    <row r="311" spans="1:17" ht="12.75">
      <c r="A311" s="138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8"/>
      <c r="O311" s="135"/>
      <c r="P311" s="135"/>
      <c r="Q311" s="135"/>
    </row>
  </sheetData>
  <sheetProtection selectLockedCells="1" selectUnlockedCells="1"/>
  <mergeCells count="90">
    <mergeCell ref="B71:C71"/>
    <mergeCell ref="B67:C67"/>
    <mergeCell ref="B65:C65"/>
    <mergeCell ref="B76:C76"/>
    <mergeCell ref="A85:C85"/>
    <mergeCell ref="A86:C86"/>
    <mergeCell ref="A84:C84"/>
    <mergeCell ref="B66:C66"/>
    <mergeCell ref="A87:C87"/>
    <mergeCell ref="A88:C88"/>
    <mergeCell ref="A78:C78"/>
    <mergeCell ref="B91:C91"/>
    <mergeCell ref="E91:K91"/>
    <mergeCell ref="B81:C81"/>
    <mergeCell ref="D81:M81"/>
    <mergeCell ref="B82:C82"/>
    <mergeCell ref="D82:M82"/>
    <mergeCell ref="A83:C83"/>
    <mergeCell ref="D78:M78"/>
    <mergeCell ref="A79:C79"/>
    <mergeCell ref="D79:M79"/>
    <mergeCell ref="B80:C80"/>
    <mergeCell ref="D80:M80"/>
    <mergeCell ref="B72:C72"/>
    <mergeCell ref="B73:C73"/>
    <mergeCell ref="B74:C74"/>
    <mergeCell ref="B75:C75"/>
    <mergeCell ref="A77:C77"/>
    <mergeCell ref="D77:M77"/>
    <mergeCell ref="B52:C52"/>
    <mergeCell ref="B58:C58"/>
    <mergeCell ref="B60:C60"/>
    <mergeCell ref="B63:C63"/>
    <mergeCell ref="N63:Q75"/>
    <mergeCell ref="B64:C64"/>
    <mergeCell ref="B68:C68"/>
    <mergeCell ref="B69:C69"/>
    <mergeCell ref="B70:C70"/>
    <mergeCell ref="B53:C53"/>
    <mergeCell ref="B55:C55"/>
    <mergeCell ref="B56:C56"/>
    <mergeCell ref="B57:C57"/>
    <mergeCell ref="B59:C59"/>
    <mergeCell ref="B62:C62"/>
    <mergeCell ref="B61:C61"/>
    <mergeCell ref="B49:C49"/>
    <mergeCell ref="B50:C50"/>
    <mergeCell ref="B51:C51"/>
    <mergeCell ref="B42:C42"/>
    <mergeCell ref="B43:C43"/>
    <mergeCell ref="B47:C47"/>
    <mergeCell ref="B44:C44"/>
    <mergeCell ref="B45:C45"/>
    <mergeCell ref="B46:C46"/>
    <mergeCell ref="B37:C37"/>
    <mergeCell ref="B24:C24"/>
    <mergeCell ref="B38:C38"/>
    <mergeCell ref="B39:C39"/>
    <mergeCell ref="B29:C29"/>
    <mergeCell ref="B34:C34"/>
    <mergeCell ref="B35:C35"/>
    <mergeCell ref="B36:C36"/>
    <mergeCell ref="B15:C15"/>
    <mergeCell ref="B26:C26"/>
    <mergeCell ref="B27:C27"/>
    <mergeCell ref="L2:M2"/>
    <mergeCell ref="B6:C6"/>
    <mergeCell ref="B28:C28"/>
    <mergeCell ref="B18:C18"/>
    <mergeCell ref="B19:C19"/>
    <mergeCell ref="B20:C20"/>
    <mergeCell ref="B22:C22"/>
    <mergeCell ref="B16:C16"/>
    <mergeCell ref="B8:C8"/>
    <mergeCell ref="B9:C9"/>
    <mergeCell ref="B10:C10"/>
    <mergeCell ref="B11:C11"/>
    <mergeCell ref="B3:C3"/>
    <mergeCell ref="B4:C4"/>
    <mergeCell ref="B5:C5"/>
    <mergeCell ref="B12:C12"/>
    <mergeCell ref="B13:C13"/>
    <mergeCell ref="A1:Q1"/>
    <mergeCell ref="B2:C2"/>
    <mergeCell ref="D2:E2"/>
    <mergeCell ref="F2:G2"/>
    <mergeCell ref="H2:I2"/>
    <mergeCell ref="J2:K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SheetLayoutView="140" zoomScalePageLayoutView="0" workbookViewId="0" topLeftCell="A27">
      <selection activeCell="U55" sqref="U54:U55"/>
    </sheetView>
  </sheetViews>
  <sheetFormatPr defaultColWidth="9.140625" defaultRowHeight="12.75"/>
  <cols>
    <col min="1" max="1" width="7.140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1" max="13" width="9.140625" style="0" hidden="1" customWidth="1"/>
    <col min="14" max="14" width="9.28125" style="0" hidden="1" customWidth="1"/>
    <col min="15" max="19" width="9.140625" style="0" hidden="1" customWidth="1"/>
    <col min="20" max="21" width="9.140625" style="0" customWidth="1"/>
  </cols>
  <sheetData>
    <row r="1" spans="1:13" ht="25.5" customHeight="1" thickBot="1">
      <c r="A1" s="465" t="str">
        <f>+Étlap!A2</f>
        <v>35. hét</v>
      </c>
      <c r="B1" s="466"/>
      <c r="C1" s="275" t="s">
        <v>82</v>
      </c>
      <c r="D1" s="275" t="s">
        <v>83</v>
      </c>
      <c r="E1" s="275" t="s">
        <v>84</v>
      </c>
      <c r="F1" s="275" t="s">
        <v>85</v>
      </c>
      <c r="G1" s="275" t="s">
        <v>86</v>
      </c>
      <c r="H1" s="139" t="s">
        <v>87</v>
      </c>
      <c r="I1" s="139" t="s">
        <v>88</v>
      </c>
      <c r="J1" s="140"/>
      <c r="K1" s="141"/>
      <c r="L1" s="141"/>
      <c r="M1" s="141"/>
    </row>
    <row r="2" spans="1:19" ht="12" customHeight="1">
      <c r="A2" s="181" t="s">
        <v>0</v>
      </c>
      <c r="B2" s="195"/>
      <c r="C2" s="228">
        <v>120</v>
      </c>
      <c r="D2" s="228">
        <v>120</v>
      </c>
      <c r="E2" s="228">
        <v>120</v>
      </c>
      <c r="F2" s="228">
        <v>120</v>
      </c>
      <c r="G2" s="228">
        <v>120</v>
      </c>
      <c r="H2" s="195"/>
      <c r="I2" s="196"/>
      <c r="J2" s="194" t="s">
        <v>0</v>
      </c>
      <c r="K2" s="141"/>
      <c r="L2" s="141"/>
      <c r="M2" s="141">
        <f>+C2*Megrendelőlap!D3</f>
        <v>0</v>
      </c>
      <c r="N2" s="141">
        <f>+D2*Megrendelőlap!F3</f>
        <v>0</v>
      </c>
      <c r="O2" s="141">
        <f>+E2*Megrendelőlap!H3</f>
        <v>0</v>
      </c>
      <c r="P2" s="141">
        <f>+F2*Megrendelőlap!J3</f>
        <v>0</v>
      </c>
      <c r="Q2" s="141">
        <f>+G2*Megrendelőlap!L3</f>
        <v>0</v>
      </c>
      <c r="R2" s="141">
        <f>+H2*Megrendelőlap!N3</f>
        <v>0</v>
      </c>
      <c r="S2" s="141">
        <f>+I2*Megrendelőlap!P3</f>
        <v>0</v>
      </c>
    </row>
    <row r="3" spans="1:19" ht="12" customHeight="1">
      <c r="A3" s="182" t="s">
        <v>2</v>
      </c>
      <c r="B3" s="197"/>
      <c r="C3" s="223">
        <v>160</v>
      </c>
      <c r="D3" s="223">
        <v>170</v>
      </c>
      <c r="E3" s="223">
        <v>180</v>
      </c>
      <c r="F3" s="223">
        <v>175</v>
      </c>
      <c r="G3" s="224">
        <v>150</v>
      </c>
      <c r="H3" s="197"/>
      <c r="I3" s="198"/>
      <c r="J3" s="185" t="s">
        <v>2</v>
      </c>
      <c r="K3" s="141"/>
      <c r="L3" s="141"/>
      <c r="M3" s="141">
        <f>+C3*Megrendelőlap!D4</f>
        <v>0</v>
      </c>
      <c r="N3" s="141">
        <f>+D3*Megrendelőlap!F4</f>
        <v>0</v>
      </c>
      <c r="O3" s="141">
        <f>+E3*Megrendelőlap!H4</f>
        <v>0</v>
      </c>
      <c r="P3" s="141">
        <f>+F3*Megrendelőlap!J4</f>
        <v>0</v>
      </c>
      <c r="Q3" s="141">
        <f>+G3*Megrendelőlap!L4</f>
        <v>0</v>
      </c>
      <c r="R3" s="141">
        <f>+H3*Megrendelőlap!N4</f>
        <v>0</v>
      </c>
      <c r="S3" s="141">
        <f>+I3*Megrendelőlap!P4</f>
        <v>0</v>
      </c>
    </row>
    <row r="4" spans="1:19" ht="12" customHeight="1">
      <c r="A4" s="181" t="s">
        <v>3</v>
      </c>
      <c r="B4" s="199"/>
      <c r="C4" s="225">
        <v>475</v>
      </c>
      <c r="D4" s="225">
        <v>430</v>
      </c>
      <c r="E4" s="225">
        <v>465</v>
      </c>
      <c r="F4" s="225">
        <v>430</v>
      </c>
      <c r="G4" s="226">
        <v>450</v>
      </c>
      <c r="H4" s="199"/>
      <c r="I4" s="198"/>
      <c r="J4" s="184" t="s">
        <v>3</v>
      </c>
      <c r="L4" s="141"/>
      <c r="M4" s="141">
        <f>+C4*Megrendelőlap!D5</f>
        <v>0</v>
      </c>
      <c r="N4" s="141">
        <f>+D4*Megrendelőlap!F5</f>
        <v>0</v>
      </c>
      <c r="O4" s="141">
        <f>+E4*Megrendelőlap!H5</f>
        <v>0</v>
      </c>
      <c r="P4" s="141">
        <f>+F4*Megrendelőlap!J5</f>
        <v>0</v>
      </c>
      <c r="Q4" s="141">
        <f>+G4*Megrendelőlap!L5</f>
        <v>0</v>
      </c>
      <c r="R4" s="141">
        <f>+H4*Megrendelőlap!N5</f>
        <v>0</v>
      </c>
      <c r="S4" s="141">
        <f>+I4*Megrendelőlap!P5</f>
        <v>0</v>
      </c>
    </row>
    <row r="5" spans="1:19" ht="12" customHeight="1">
      <c r="A5" s="182" t="s">
        <v>5</v>
      </c>
      <c r="B5" s="197"/>
      <c r="C5" s="225">
        <v>535</v>
      </c>
      <c r="D5" s="225">
        <v>470</v>
      </c>
      <c r="E5" s="225">
        <v>570</v>
      </c>
      <c r="F5" s="225">
        <v>505</v>
      </c>
      <c r="G5" s="226">
        <v>485</v>
      </c>
      <c r="H5" s="197"/>
      <c r="I5" s="198"/>
      <c r="J5" s="185" t="s">
        <v>5</v>
      </c>
      <c r="K5" s="142"/>
      <c r="L5" s="141"/>
      <c r="M5" s="141">
        <f>+C5*Megrendelőlap!D6</f>
        <v>0</v>
      </c>
      <c r="N5" s="141">
        <f>+D5*Megrendelőlap!F6</f>
        <v>0</v>
      </c>
      <c r="O5" s="141">
        <f>+E5*Megrendelőlap!H6</f>
        <v>0</v>
      </c>
      <c r="P5" s="141">
        <f>+F5*Megrendelőlap!J6</f>
        <v>0</v>
      </c>
      <c r="Q5" s="141">
        <f>+G5*Megrendelőlap!L6</f>
        <v>0</v>
      </c>
      <c r="R5" s="141">
        <f>+H5*Megrendelőlap!N6</f>
        <v>0</v>
      </c>
      <c r="S5" s="141">
        <f>+I5*Megrendelőlap!P6</f>
        <v>0</v>
      </c>
    </row>
    <row r="6" spans="1:19" ht="12" customHeight="1">
      <c r="A6" s="182" t="s">
        <v>6</v>
      </c>
      <c r="B6" s="197"/>
      <c r="C6" s="225">
        <v>485</v>
      </c>
      <c r="D6" s="225">
        <v>535</v>
      </c>
      <c r="E6" s="225">
        <v>525</v>
      </c>
      <c r="F6" s="225">
        <v>510</v>
      </c>
      <c r="G6" s="226">
        <v>495</v>
      </c>
      <c r="H6" s="197"/>
      <c r="I6" s="198"/>
      <c r="J6" s="185" t="s">
        <v>6</v>
      </c>
      <c r="L6" s="141"/>
      <c r="M6" s="141">
        <f>+C6*Megrendelőlap!D7</f>
        <v>0</v>
      </c>
      <c r="N6" s="141">
        <f>+D6*Megrendelőlap!F7</f>
        <v>0</v>
      </c>
      <c r="O6" s="141">
        <f>+E6*Megrendelőlap!H7</f>
        <v>0</v>
      </c>
      <c r="P6" s="141">
        <f>+F6*Megrendelőlap!J7</f>
        <v>0</v>
      </c>
      <c r="Q6" s="141">
        <f>+G6*Megrendelőlap!L7</f>
        <v>0</v>
      </c>
      <c r="R6" s="141">
        <f>+H6*Megrendelőlap!N7</f>
        <v>0</v>
      </c>
      <c r="S6" s="141">
        <f>+I6*Megrendelőlap!P7</f>
        <v>0</v>
      </c>
    </row>
    <row r="7" spans="1:19" ht="12" customHeight="1">
      <c r="A7" s="182" t="s">
        <v>7</v>
      </c>
      <c r="B7" s="199"/>
      <c r="C7" s="225">
        <v>590</v>
      </c>
      <c r="D7" s="225">
        <v>630</v>
      </c>
      <c r="E7" s="225">
        <v>590</v>
      </c>
      <c r="F7" s="225">
        <v>615</v>
      </c>
      <c r="G7" s="226">
        <v>595</v>
      </c>
      <c r="H7" s="199"/>
      <c r="I7" s="198"/>
      <c r="J7" s="185" t="s">
        <v>7</v>
      </c>
      <c r="L7" s="141"/>
      <c r="M7" s="141">
        <f>+C7*Megrendelőlap!D8</f>
        <v>0</v>
      </c>
      <c r="N7" s="141">
        <f>+D7*Megrendelőlap!F8</f>
        <v>0</v>
      </c>
      <c r="O7" s="141">
        <f>+E7*Megrendelőlap!H8</f>
        <v>0</v>
      </c>
      <c r="P7" s="141">
        <f>+F7*Megrendelőlap!J8</f>
        <v>0</v>
      </c>
      <c r="Q7" s="141">
        <f>+G7*Megrendelőlap!L8</f>
        <v>0</v>
      </c>
      <c r="R7" s="141">
        <f>+H7*Megrendelőlap!N8</f>
        <v>0</v>
      </c>
      <c r="S7" s="141">
        <f>+I7*Megrendelőlap!P8</f>
        <v>0</v>
      </c>
    </row>
    <row r="8" spans="1:19" ht="12" customHeight="1">
      <c r="A8" s="182" t="s">
        <v>9</v>
      </c>
      <c r="B8" s="197"/>
      <c r="C8" s="225">
        <v>1005</v>
      </c>
      <c r="D8" s="225">
        <v>1065</v>
      </c>
      <c r="E8" s="225">
        <v>965</v>
      </c>
      <c r="F8" s="225">
        <v>1005</v>
      </c>
      <c r="G8" s="226">
        <v>995</v>
      </c>
      <c r="H8" s="197"/>
      <c r="I8" s="198"/>
      <c r="J8" s="185" t="s">
        <v>9</v>
      </c>
      <c r="L8" s="141"/>
      <c r="M8" s="141">
        <f>+C8*Megrendelőlap!D9</f>
        <v>0</v>
      </c>
      <c r="N8" s="141">
        <f>+D8*Megrendelőlap!F9</f>
        <v>0</v>
      </c>
      <c r="O8" s="141">
        <f>+E8*Megrendelőlap!H9</f>
        <v>0</v>
      </c>
      <c r="P8" s="141">
        <f>+F8*Megrendelőlap!J9</f>
        <v>0</v>
      </c>
      <c r="Q8" s="141">
        <f>+G8*Megrendelőlap!L9</f>
        <v>0</v>
      </c>
      <c r="R8" s="141">
        <f>+H8*Megrendelőlap!N9</f>
        <v>0</v>
      </c>
      <c r="S8" s="141">
        <f>+I8*Megrendelőlap!P9</f>
        <v>0</v>
      </c>
    </row>
    <row r="9" spans="1:19" ht="12" customHeight="1">
      <c r="A9" s="182" t="s">
        <v>11</v>
      </c>
      <c r="B9" s="197"/>
      <c r="C9" s="225">
        <v>445</v>
      </c>
      <c r="D9" s="225">
        <v>455</v>
      </c>
      <c r="E9" s="225">
        <v>475</v>
      </c>
      <c r="F9" s="225">
        <v>485</v>
      </c>
      <c r="G9" s="226">
        <v>425</v>
      </c>
      <c r="H9" s="197"/>
      <c r="I9" s="198"/>
      <c r="J9" s="185" t="s">
        <v>11</v>
      </c>
      <c r="K9" s="143"/>
      <c r="L9" s="141"/>
      <c r="M9" s="141">
        <f>+C9*Megrendelőlap!D10</f>
        <v>0</v>
      </c>
      <c r="N9" s="141">
        <f>+D9*Megrendelőlap!F10</f>
        <v>0</v>
      </c>
      <c r="O9" s="141">
        <f>+E9*Megrendelőlap!H10</f>
        <v>0</v>
      </c>
      <c r="P9" s="141">
        <f>+F9*Megrendelőlap!J10</f>
        <v>0</v>
      </c>
      <c r="Q9" s="141">
        <f>+G9*Megrendelőlap!L10</f>
        <v>0</v>
      </c>
      <c r="R9" s="141">
        <f>+H9*Megrendelőlap!N10</f>
        <v>0</v>
      </c>
      <c r="S9" s="141">
        <f>+I9*Megrendelőlap!P10</f>
        <v>0</v>
      </c>
    </row>
    <row r="10" spans="1:19" ht="12" customHeight="1">
      <c r="A10" s="182" t="s">
        <v>89</v>
      </c>
      <c r="B10" s="197"/>
      <c r="C10" s="225">
        <v>910</v>
      </c>
      <c r="D10" s="225">
        <v>975</v>
      </c>
      <c r="E10" s="225">
        <v>950</v>
      </c>
      <c r="F10" s="225">
        <v>925</v>
      </c>
      <c r="G10" s="226">
        <v>905</v>
      </c>
      <c r="H10" s="197"/>
      <c r="I10" s="198"/>
      <c r="J10" s="185" t="s">
        <v>89</v>
      </c>
      <c r="L10" s="141"/>
      <c r="M10" s="141">
        <f>+C10*Megrendelőlap!D11</f>
        <v>0</v>
      </c>
      <c r="N10" s="141">
        <f>+D10*Megrendelőlap!F11</f>
        <v>0</v>
      </c>
      <c r="O10" s="141">
        <f>+E10*Megrendelőlap!H11</f>
        <v>0</v>
      </c>
      <c r="P10" s="141">
        <f>+F10*Megrendelőlap!J11</f>
        <v>0</v>
      </c>
      <c r="Q10" s="141">
        <f>+G10*Megrendelőlap!L11</f>
        <v>0</v>
      </c>
      <c r="R10" s="141">
        <f>+H10*Megrendelőlap!N11</f>
        <v>0</v>
      </c>
      <c r="S10" s="141">
        <f>+I10*Megrendelőlap!P11</f>
        <v>0</v>
      </c>
    </row>
    <row r="11" spans="1:19" ht="12" customHeight="1">
      <c r="A11" s="182" t="s">
        <v>90</v>
      </c>
      <c r="B11" s="197"/>
      <c r="C11" s="225">
        <v>930</v>
      </c>
      <c r="D11" s="278"/>
      <c r="E11" s="225">
        <v>975</v>
      </c>
      <c r="F11" s="278"/>
      <c r="G11" s="226">
        <v>895</v>
      </c>
      <c r="H11" s="197"/>
      <c r="I11" s="198"/>
      <c r="J11" s="185" t="s">
        <v>90</v>
      </c>
      <c r="L11" s="141"/>
      <c r="M11" s="141">
        <f>+C11*Megrendelőlap!D12</f>
        <v>0</v>
      </c>
      <c r="N11" s="141">
        <f>+D11*Megrendelőlap!F12</f>
        <v>0</v>
      </c>
      <c r="O11" s="141">
        <f>+E11*Megrendelőlap!H12</f>
        <v>0</v>
      </c>
      <c r="P11" s="141">
        <f>+F11*Megrendelőlap!J12</f>
        <v>0</v>
      </c>
      <c r="Q11" s="141">
        <f>+G11*Megrendelőlap!L12</f>
        <v>0</v>
      </c>
      <c r="R11" s="141">
        <f>+H11*Megrendelőlap!N12</f>
        <v>0</v>
      </c>
      <c r="S11" s="141">
        <f>+I11*Megrendelőlap!P12</f>
        <v>0</v>
      </c>
    </row>
    <row r="12" spans="1:19" ht="12" customHeight="1">
      <c r="A12" s="182" t="s">
        <v>91</v>
      </c>
      <c r="B12" s="197"/>
      <c r="C12" s="225">
        <v>895</v>
      </c>
      <c r="D12" s="225">
        <v>890</v>
      </c>
      <c r="E12" s="225">
        <v>925</v>
      </c>
      <c r="F12" s="225">
        <v>915</v>
      </c>
      <c r="G12" s="226">
        <v>920</v>
      </c>
      <c r="H12" s="197"/>
      <c r="I12" s="198"/>
      <c r="J12" s="185" t="s">
        <v>91</v>
      </c>
      <c r="L12" s="141"/>
      <c r="M12" s="141">
        <f>+C12*Megrendelőlap!D13</f>
        <v>0</v>
      </c>
      <c r="N12" s="141">
        <f>+D12*Megrendelőlap!F13</f>
        <v>0</v>
      </c>
      <c r="O12" s="141">
        <f>+E12*Megrendelőlap!H13</f>
        <v>0</v>
      </c>
      <c r="P12" s="141">
        <f>+F12*Megrendelőlap!J13</f>
        <v>0</v>
      </c>
      <c r="Q12" s="141">
        <f>+G12*Megrendelőlap!L13</f>
        <v>0</v>
      </c>
      <c r="R12" s="141">
        <f>+H12*Megrendelőlap!N13</f>
        <v>0</v>
      </c>
      <c r="S12" s="141">
        <f>+I12*Megrendelőlap!P13</f>
        <v>0</v>
      </c>
    </row>
    <row r="13" spans="1:19" ht="12" customHeight="1">
      <c r="A13" s="182" t="s">
        <v>92</v>
      </c>
      <c r="B13" s="197"/>
      <c r="C13" s="225">
        <v>905</v>
      </c>
      <c r="D13" s="225">
        <v>925</v>
      </c>
      <c r="E13" s="225">
        <v>930</v>
      </c>
      <c r="F13" s="225">
        <v>910</v>
      </c>
      <c r="G13" s="226">
        <v>915</v>
      </c>
      <c r="H13" s="197"/>
      <c r="I13" s="198"/>
      <c r="J13" s="185" t="s">
        <v>92</v>
      </c>
      <c r="L13" s="141"/>
      <c r="M13" s="141">
        <f>+C13*Megrendelőlap!D14</f>
        <v>0</v>
      </c>
      <c r="N13" s="141">
        <f>+D13*Megrendelőlap!F14</f>
        <v>0</v>
      </c>
      <c r="O13" s="141">
        <f>+E13*Megrendelőlap!H14</f>
        <v>0</v>
      </c>
      <c r="P13" s="141">
        <f>+F13*Megrendelőlap!J14</f>
        <v>0</v>
      </c>
      <c r="Q13" s="141">
        <f>+G13*Megrendelőlap!L14</f>
        <v>0</v>
      </c>
      <c r="R13" s="141">
        <f>+H13*Megrendelőlap!N14</f>
        <v>0</v>
      </c>
      <c r="S13" s="141">
        <f>+I13*Megrendelőlap!P14</f>
        <v>0</v>
      </c>
    </row>
    <row r="14" spans="1:19" ht="12" customHeight="1">
      <c r="A14" s="182" t="s">
        <v>17</v>
      </c>
      <c r="B14" s="199"/>
      <c r="C14" s="225">
        <v>920</v>
      </c>
      <c r="D14" s="225">
        <v>1005</v>
      </c>
      <c r="E14" s="225">
        <v>920</v>
      </c>
      <c r="F14" s="225">
        <v>845</v>
      </c>
      <c r="G14" s="226">
        <v>895</v>
      </c>
      <c r="H14" s="199"/>
      <c r="I14" s="198"/>
      <c r="J14" s="185" t="s">
        <v>17</v>
      </c>
      <c r="L14" s="141"/>
      <c r="M14" s="141">
        <f>+C14*Megrendelőlap!D15</f>
        <v>0</v>
      </c>
      <c r="N14" s="141">
        <f>+D14*Megrendelőlap!F15</f>
        <v>0</v>
      </c>
      <c r="O14" s="141">
        <f>+E14*Megrendelőlap!H15</f>
        <v>0</v>
      </c>
      <c r="P14" s="141">
        <f>+F14*Megrendelőlap!J15</f>
        <v>0</v>
      </c>
      <c r="Q14" s="141">
        <f>+G14*Megrendelőlap!L15</f>
        <v>0</v>
      </c>
      <c r="R14" s="141">
        <f>+H14*Megrendelőlap!N15</f>
        <v>0</v>
      </c>
      <c r="S14" s="141">
        <f>+I14*Megrendelőlap!P15</f>
        <v>0</v>
      </c>
    </row>
    <row r="15" spans="1:19" ht="12" customHeight="1">
      <c r="A15" s="182" t="s">
        <v>19</v>
      </c>
      <c r="B15" s="199"/>
      <c r="C15" s="225">
        <v>995</v>
      </c>
      <c r="D15" s="225">
        <v>980</v>
      </c>
      <c r="E15" s="225">
        <v>965</v>
      </c>
      <c r="F15" s="225">
        <v>995</v>
      </c>
      <c r="G15" s="226">
        <v>975</v>
      </c>
      <c r="H15" s="199"/>
      <c r="I15" s="198"/>
      <c r="J15" s="185" t="s">
        <v>19</v>
      </c>
      <c r="L15" s="141"/>
      <c r="M15" s="141">
        <f>+C15*Megrendelőlap!D16</f>
        <v>0</v>
      </c>
      <c r="N15" s="141">
        <f>+D15*Megrendelőlap!F16</f>
        <v>0</v>
      </c>
      <c r="O15" s="141">
        <f>+E15*Megrendelőlap!H16</f>
        <v>0</v>
      </c>
      <c r="P15" s="141">
        <f>+F15*Megrendelőlap!J16</f>
        <v>0</v>
      </c>
      <c r="Q15" s="141">
        <f>+G15*Megrendelőlap!L16</f>
        <v>0</v>
      </c>
      <c r="R15" s="141">
        <f>+H15*Megrendelőlap!N16</f>
        <v>0</v>
      </c>
      <c r="S15" s="141">
        <f>+I15*Megrendelőlap!P16</f>
        <v>0</v>
      </c>
    </row>
    <row r="16" spans="1:19" ht="12" customHeight="1">
      <c r="A16" s="182" t="s">
        <v>21</v>
      </c>
      <c r="B16" s="197"/>
      <c r="C16" s="225">
        <v>1045</v>
      </c>
      <c r="D16" s="225">
        <v>1110</v>
      </c>
      <c r="E16" s="225">
        <v>1075</v>
      </c>
      <c r="F16" s="225">
        <v>1060</v>
      </c>
      <c r="G16" s="226">
        <v>1055</v>
      </c>
      <c r="H16" s="197"/>
      <c r="I16" s="198"/>
      <c r="J16" s="185" t="s">
        <v>21</v>
      </c>
      <c r="L16" s="141"/>
      <c r="M16" s="141">
        <f>+C16*Megrendelőlap!D17</f>
        <v>0</v>
      </c>
      <c r="N16" s="141">
        <f>+D16*Megrendelőlap!F17</f>
        <v>0</v>
      </c>
      <c r="O16" s="141">
        <f>+E16*Megrendelőlap!H17</f>
        <v>0</v>
      </c>
      <c r="P16" s="141">
        <f>+F16*Megrendelőlap!J17</f>
        <v>0</v>
      </c>
      <c r="Q16" s="141">
        <f>+G16*Megrendelőlap!L17</f>
        <v>0</v>
      </c>
      <c r="R16" s="141">
        <f>+H16*Megrendelőlap!N17</f>
        <v>0</v>
      </c>
      <c r="S16" s="141">
        <f>+I16*Megrendelőlap!P17</f>
        <v>0</v>
      </c>
    </row>
    <row r="17" spans="1:19" ht="12" customHeight="1">
      <c r="A17" s="182" t="s">
        <v>23</v>
      </c>
      <c r="B17" s="199"/>
      <c r="C17" s="225">
        <v>1065</v>
      </c>
      <c r="D17" s="225">
        <v>1015</v>
      </c>
      <c r="E17" s="225">
        <v>955</v>
      </c>
      <c r="F17" s="225">
        <v>980</v>
      </c>
      <c r="G17" s="226">
        <v>1390</v>
      </c>
      <c r="H17" s="199"/>
      <c r="I17" s="198"/>
      <c r="J17" s="185" t="s">
        <v>23</v>
      </c>
      <c r="L17" s="141"/>
      <c r="M17" s="141">
        <f>+C17*Megrendelőlap!D18</f>
        <v>0</v>
      </c>
      <c r="N17" s="141">
        <f>+D17*Megrendelőlap!F18</f>
        <v>0</v>
      </c>
      <c r="O17" s="141">
        <f>+E17*Megrendelőlap!H18</f>
        <v>0</v>
      </c>
      <c r="P17" s="141">
        <f>+F17*Megrendelőlap!J18</f>
        <v>0</v>
      </c>
      <c r="Q17" s="141">
        <f>+G17*Megrendelőlap!L18</f>
        <v>0</v>
      </c>
      <c r="R17" s="141">
        <f>+H17*Megrendelőlap!N18</f>
        <v>0</v>
      </c>
      <c r="S17" s="141">
        <f>+I17*Megrendelőlap!P18</f>
        <v>0</v>
      </c>
    </row>
    <row r="18" spans="1:19" ht="12" customHeight="1">
      <c r="A18" s="182" t="s">
        <v>25</v>
      </c>
      <c r="B18" s="197"/>
      <c r="C18" s="225">
        <v>1025</v>
      </c>
      <c r="D18" s="225">
        <v>1045</v>
      </c>
      <c r="E18" s="225">
        <v>1145</v>
      </c>
      <c r="F18" s="225">
        <v>1085</v>
      </c>
      <c r="G18" s="226">
        <v>1055</v>
      </c>
      <c r="H18" s="197"/>
      <c r="I18" s="198"/>
      <c r="J18" s="185" t="s">
        <v>25</v>
      </c>
      <c r="L18" s="141"/>
      <c r="M18" s="141">
        <f>+C18*Megrendelőlap!D19</f>
        <v>0</v>
      </c>
      <c r="N18" s="141">
        <f>+D18*Megrendelőlap!F19</f>
        <v>0</v>
      </c>
      <c r="O18" s="141">
        <f>+E18*Megrendelőlap!H19</f>
        <v>0</v>
      </c>
      <c r="P18" s="141">
        <f>+F18*Megrendelőlap!J19</f>
        <v>0</v>
      </c>
      <c r="Q18" s="141">
        <f>+G18*Megrendelőlap!L19</f>
        <v>0</v>
      </c>
      <c r="R18" s="141">
        <f>+H18*Megrendelőlap!N19</f>
        <v>0</v>
      </c>
      <c r="S18" s="141">
        <f>+I18*Megrendelőlap!P19</f>
        <v>0</v>
      </c>
    </row>
    <row r="19" spans="1:19" ht="12" customHeight="1">
      <c r="A19" s="182" t="s">
        <v>94</v>
      </c>
      <c r="B19" s="199"/>
      <c r="C19" s="225">
        <v>1030</v>
      </c>
      <c r="D19" s="225">
        <v>1055</v>
      </c>
      <c r="E19" s="225">
        <v>1020</v>
      </c>
      <c r="F19" s="225">
        <v>1075</v>
      </c>
      <c r="G19" s="226">
        <v>1070</v>
      </c>
      <c r="H19" s="199"/>
      <c r="I19" s="198"/>
      <c r="J19" s="185" t="s">
        <v>94</v>
      </c>
      <c r="L19" s="141"/>
      <c r="M19" s="141">
        <f>+C19*Megrendelőlap!D20</f>
        <v>0</v>
      </c>
      <c r="N19" s="141">
        <f>+D19*Megrendelőlap!F20</f>
        <v>0</v>
      </c>
      <c r="O19" s="141">
        <f>+E19*Megrendelőlap!H20</f>
        <v>0</v>
      </c>
      <c r="P19" s="141">
        <f>+F19*Megrendelőlap!J20</f>
        <v>0</v>
      </c>
      <c r="Q19" s="141">
        <f>+G19*Megrendelőlap!L20</f>
        <v>0</v>
      </c>
      <c r="R19" s="141">
        <f>+H19*Megrendelőlap!N20</f>
        <v>0</v>
      </c>
      <c r="S19" s="141">
        <f>+I19*Megrendelőlap!P20</f>
        <v>0</v>
      </c>
    </row>
    <row r="20" spans="1:19" ht="12" customHeight="1">
      <c r="A20" s="182" t="s">
        <v>95</v>
      </c>
      <c r="B20" s="199"/>
      <c r="C20" s="225">
        <v>1035</v>
      </c>
      <c r="D20" s="225">
        <v>1075</v>
      </c>
      <c r="E20" s="225">
        <v>1025</v>
      </c>
      <c r="F20" s="225">
        <v>1105</v>
      </c>
      <c r="G20" s="226">
        <v>1115</v>
      </c>
      <c r="H20" s="199"/>
      <c r="I20" s="198"/>
      <c r="J20" s="185" t="s">
        <v>95</v>
      </c>
      <c r="L20" s="141"/>
      <c r="M20" s="141">
        <f>+C20*Megrendelőlap!D21</f>
        <v>0</v>
      </c>
      <c r="N20" s="141">
        <f>+D20*Megrendelőlap!F21</f>
        <v>0</v>
      </c>
      <c r="O20" s="141">
        <f>+E20*Megrendelőlap!H21</f>
        <v>0</v>
      </c>
      <c r="P20" s="141">
        <f>+F20*Megrendelőlap!J21</f>
        <v>0</v>
      </c>
      <c r="Q20" s="141">
        <f>+G20*Megrendelőlap!L21</f>
        <v>0</v>
      </c>
      <c r="R20" s="141">
        <f>+H20*Megrendelőlap!N21</f>
        <v>0</v>
      </c>
      <c r="S20" s="141">
        <f>+I20*Megrendelőlap!P21</f>
        <v>0</v>
      </c>
    </row>
    <row r="21" spans="1:19" ht="12" customHeight="1">
      <c r="A21" s="182" t="s">
        <v>96</v>
      </c>
      <c r="B21" s="197"/>
      <c r="C21" s="225">
        <v>1065</v>
      </c>
      <c r="D21" s="225">
        <v>1170</v>
      </c>
      <c r="E21" s="225">
        <v>1105</v>
      </c>
      <c r="F21" s="225">
        <v>1080</v>
      </c>
      <c r="G21" s="226">
        <v>1065</v>
      </c>
      <c r="H21" s="197"/>
      <c r="I21" s="198"/>
      <c r="J21" s="185" t="s">
        <v>96</v>
      </c>
      <c r="L21" s="141"/>
      <c r="M21" s="141">
        <f>+C21*Megrendelőlap!D22</f>
        <v>0</v>
      </c>
      <c r="N21" s="141">
        <f>+D21*Megrendelőlap!F22</f>
        <v>0</v>
      </c>
      <c r="O21" s="141">
        <f>+E21*Megrendelőlap!H22</f>
        <v>0</v>
      </c>
      <c r="P21" s="141">
        <f>+F21*Megrendelőlap!J22</f>
        <v>0</v>
      </c>
      <c r="Q21" s="141">
        <f>+G21*Megrendelőlap!L22</f>
        <v>0</v>
      </c>
      <c r="R21" s="141">
        <f>+H21*Megrendelőlap!N22</f>
        <v>0</v>
      </c>
      <c r="S21" s="141">
        <f>+I21*Megrendelőlap!P22</f>
        <v>0</v>
      </c>
    </row>
    <row r="22" spans="1:19" ht="12" customHeight="1">
      <c r="A22" s="182" t="s">
        <v>97</v>
      </c>
      <c r="B22" s="197"/>
      <c r="C22" s="225">
        <v>1080</v>
      </c>
      <c r="D22" s="225">
        <v>1215</v>
      </c>
      <c r="E22" s="225">
        <v>1110</v>
      </c>
      <c r="F22" s="225">
        <v>1095</v>
      </c>
      <c r="G22" s="226">
        <v>1055</v>
      </c>
      <c r="H22" s="197"/>
      <c r="I22" s="198"/>
      <c r="J22" s="185" t="s">
        <v>97</v>
      </c>
      <c r="L22" s="141"/>
      <c r="M22" s="141">
        <f>+C22*Megrendelőlap!D23</f>
        <v>0</v>
      </c>
      <c r="N22" s="141">
        <f>+D22*Megrendelőlap!F23</f>
        <v>0</v>
      </c>
      <c r="O22" s="141">
        <f>+E22*Megrendelőlap!H23</f>
        <v>0</v>
      </c>
      <c r="P22" s="141">
        <f>+F22*Megrendelőlap!J23</f>
        <v>0</v>
      </c>
      <c r="Q22" s="141">
        <f>+G22*Megrendelőlap!L23</f>
        <v>0</v>
      </c>
      <c r="R22" s="141">
        <f>+H22*Megrendelőlap!N23</f>
        <v>0</v>
      </c>
      <c r="S22" s="141">
        <f>+I22*Megrendelőlap!P23</f>
        <v>0</v>
      </c>
    </row>
    <row r="23" spans="1:19" ht="12" customHeight="1">
      <c r="A23" s="182" t="s">
        <v>98</v>
      </c>
      <c r="B23" s="199"/>
      <c r="C23" s="225">
        <v>1165</v>
      </c>
      <c r="D23" s="225">
        <v>1110</v>
      </c>
      <c r="E23" s="225">
        <v>1085</v>
      </c>
      <c r="F23" s="225">
        <v>1110</v>
      </c>
      <c r="G23" s="226">
        <v>1105</v>
      </c>
      <c r="H23" s="199"/>
      <c r="I23" s="198"/>
      <c r="J23" s="185" t="s">
        <v>98</v>
      </c>
      <c r="L23" s="141"/>
      <c r="M23" s="141">
        <f>+C23*Megrendelőlap!D24</f>
        <v>0</v>
      </c>
      <c r="N23" s="141">
        <f>+D23*Megrendelőlap!F24</f>
        <v>0</v>
      </c>
      <c r="O23" s="141">
        <f>+E23*Megrendelőlap!H24</f>
        <v>0</v>
      </c>
      <c r="P23" s="141">
        <f>+F23*Megrendelőlap!J24</f>
        <v>0</v>
      </c>
      <c r="Q23" s="141">
        <f>+G23*Megrendelőlap!L24</f>
        <v>0</v>
      </c>
      <c r="R23" s="141">
        <f>+H23*Megrendelőlap!N24</f>
        <v>0</v>
      </c>
      <c r="S23" s="141">
        <f>+I23*Megrendelőlap!P24</f>
        <v>0</v>
      </c>
    </row>
    <row r="24" spans="1:19" ht="12" customHeight="1">
      <c r="A24" s="182" t="s">
        <v>99</v>
      </c>
      <c r="B24" s="199"/>
      <c r="C24" s="225">
        <v>1145</v>
      </c>
      <c r="D24" s="225">
        <v>1120</v>
      </c>
      <c r="E24" s="225">
        <v>1165</v>
      </c>
      <c r="F24" s="225">
        <v>1195</v>
      </c>
      <c r="G24" s="226">
        <v>1125</v>
      </c>
      <c r="H24" s="199"/>
      <c r="I24" s="198"/>
      <c r="J24" s="185" t="s">
        <v>99</v>
      </c>
      <c r="L24" s="141"/>
      <c r="M24" s="141">
        <f>+C24*Megrendelőlap!D25</f>
        <v>0</v>
      </c>
      <c r="N24" s="141">
        <f>+D24*Megrendelőlap!F25</f>
        <v>0</v>
      </c>
      <c r="O24" s="141">
        <f>+E24*Megrendelőlap!H25</f>
        <v>0</v>
      </c>
      <c r="P24" s="141">
        <f>+F24*Megrendelőlap!J25</f>
        <v>0</v>
      </c>
      <c r="Q24" s="141">
        <f>+G24*Megrendelőlap!L25</f>
        <v>0</v>
      </c>
      <c r="R24" s="141">
        <f>+H24*Megrendelőlap!N25</f>
        <v>0</v>
      </c>
      <c r="S24" s="141">
        <f>+I24*Megrendelőlap!P25</f>
        <v>0</v>
      </c>
    </row>
    <row r="25" spans="1:19" ht="12" customHeight="1">
      <c r="A25" s="182" t="s">
        <v>29</v>
      </c>
      <c r="B25" s="197"/>
      <c r="C25" s="225">
        <v>1080</v>
      </c>
      <c r="D25" s="225">
        <v>1140</v>
      </c>
      <c r="E25" s="225">
        <v>1110</v>
      </c>
      <c r="F25" s="225">
        <v>1105</v>
      </c>
      <c r="G25" s="226">
        <v>1095</v>
      </c>
      <c r="H25" s="197"/>
      <c r="I25" s="198"/>
      <c r="J25" s="185" t="s">
        <v>29</v>
      </c>
      <c r="L25" s="141"/>
      <c r="M25" s="141">
        <f>+C25*Megrendelőlap!D26</f>
        <v>0</v>
      </c>
      <c r="N25" s="141">
        <f>+D25*Megrendelőlap!F26</f>
        <v>0</v>
      </c>
      <c r="O25" s="141">
        <f>+E25*Megrendelőlap!H26</f>
        <v>0</v>
      </c>
      <c r="P25" s="141">
        <f>+F25*Megrendelőlap!J26</f>
        <v>0</v>
      </c>
      <c r="Q25" s="141">
        <f>+G25*Megrendelőlap!L26</f>
        <v>0</v>
      </c>
      <c r="R25" s="141">
        <f>+H25*Megrendelőlap!N26</f>
        <v>0</v>
      </c>
      <c r="S25" s="141">
        <f>+I25*Megrendelőlap!P26</f>
        <v>0</v>
      </c>
    </row>
    <row r="26" spans="1:19" ht="12" customHeight="1">
      <c r="A26" s="182" t="s">
        <v>100</v>
      </c>
      <c r="B26" s="197"/>
      <c r="C26" s="225">
        <v>1125</v>
      </c>
      <c r="D26" s="225">
        <v>1110</v>
      </c>
      <c r="E26" s="225">
        <v>1095</v>
      </c>
      <c r="F26" s="225">
        <v>1135</v>
      </c>
      <c r="G26" s="226">
        <v>1190</v>
      </c>
      <c r="H26" s="197"/>
      <c r="I26" s="198"/>
      <c r="J26" s="185" t="s">
        <v>100</v>
      </c>
      <c r="L26" s="141"/>
      <c r="M26" s="141">
        <f>+C26*Megrendelőlap!D27</f>
        <v>0</v>
      </c>
      <c r="N26" s="141">
        <f>+D26*Megrendelőlap!F27</f>
        <v>0</v>
      </c>
      <c r="O26" s="141">
        <f>+E26*Megrendelőlap!H27</f>
        <v>0</v>
      </c>
      <c r="P26" s="141">
        <f>+F26*Megrendelőlap!J27</f>
        <v>0</v>
      </c>
      <c r="Q26" s="141">
        <f>+G26*Megrendelőlap!L27</f>
        <v>0</v>
      </c>
      <c r="R26" s="141">
        <f>+H26*Megrendelőlap!N27</f>
        <v>0</v>
      </c>
      <c r="S26" s="141">
        <f>+I26*Megrendelőlap!P27</f>
        <v>0</v>
      </c>
    </row>
    <row r="27" spans="1:19" ht="12" customHeight="1">
      <c r="A27" s="182" t="s">
        <v>102</v>
      </c>
      <c r="B27" s="197"/>
      <c r="C27" s="225">
        <v>1270</v>
      </c>
      <c r="D27" s="225">
        <v>1185</v>
      </c>
      <c r="E27" s="225">
        <v>1130</v>
      </c>
      <c r="F27" s="225">
        <v>1140</v>
      </c>
      <c r="G27" s="226">
        <v>1205</v>
      </c>
      <c r="H27" s="197"/>
      <c r="I27" s="198"/>
      <c r="J27" s="185" t="s">
        <v>102</v>
      </c>
      <c r="L27" s="141"/>
      <c r="M27" s="141">
        <f>+C27*Megrendelőlap!D28</f>
        <v>0</v>
      </c>
      <c r="N27" s="141">
        <f>+D27*Megrendelőlap!F28</f>
        <v>0</v>
      </c>
      <c r="O27" s="141">
        <f>+E27*Megrendelőlap!H28</f>
        <v>0</v>
      </c>
      <c r="P27" s="141">
        <f>+F27*Megrendelőlap!J28</f>
        <v>0</v>
      </c>
      <c r="Q27" s="141">
        <f>+G27*Megrendelőlap!L28</f>
        <v>0</v>
      </c>
      <c r="R27" s="141">
        <f>+H27*Megrendelőlap!N28</f>
        <v>0</v>
      </c>
      <c r="S27" s="141">
        <f>+I27*Megrendelőlap!P28</f>
        <v>0</v>
      </c>
    </row>
    <row r="28" spans="1:19" ht="12" customHeight="1">
      <c r="A28" s="186" t="s">
        <v>32</v>
      </c>
      <c r="B28" s="197"/>
      <c r="C28" s="225">
        <v>1435</v>
      </c>
      <c r="D28" s="225">
        <v>1225</v>
      </c>
      <c r="E28" s="225">
        <v>1145</v>
      </c>
      <c r="F28" s="225">
        <v>1115</v>
      </c>
      <c r="G28" s="226">
        <v>1280</v>
      </c>
      <c r="H28" s="197"/>
      <c r="I28" s="198"/>
      <c r="J28" s="185" t="s">
        <v>32</v>
      </c>
      <c r="L28" s="141"/>
      <c r="M28" s="141">
        <f>+C28*Megrendelőlap!D29</f>
        <v>0</v>
      </c>
      <c r="N28" s="141">
        <f>+D28*Megrendelőlap!F29</f>
        <v>0</v>
      </c>
      <c r="O28" s="141">
        <f>+E28*Megrendelőlap!H29</f>
        <v>0</v>
      </c>
      <c r="P28" s="141">
        <f>+F28*Megrendelőlap!J29</f>
        <v>0</v>
      </c>
      <c r="Q28" s="141">
        <f>+G28*Megrendelőlap!L29</f>
        <v>0</v>
      </c>
      <c r="R28" s="141">
        <f>+H28*Megrendelőlap!N29</f>
        <v>0</v>
      </c>
      <c r="S28" s="141">
        <f>+I28*Megrendelőlap!P29</f>
        <v>0</v>
      </c>
    </row>
    <row r="29" spans="1:19" ht="12" customHeight="1">
      <c r="A29" s="182" t="s">
        <v>34</v>
      </c>
      <c r="B29" s="187">
        <v>3750</v>
      </c>
      <c r="C29" s="225">
        <v>885</v>
      </c>
      <c r="D29" s="225">
        <v>805</v>
      </c>
      <c r="E29" s="225">
        <v>935</v>
      </c>
      <c r="F29" s="225">
        <v>875</v>
      </c>
      <c r="G29" s="226">
        <v>850</v>
      </c>
      <c r="H29" s="199"/>
      <c r="I29" s="198"/>
      <c r="J29" s="185" t="s">
        <v>34</v>
      </c>
      <c r="L29" s="141">
        <f>+B29*Megrendelőlap!C30</f>
        <v>0</v>
      </c>
      <c r="M29" s="141">
        <f>+C29*Megrendelőlap!D30</f>
        <v>0</v>
      </c>
      <c r="N29" s="141">
        <f>+D29*Megrendelőlap!F30</f>
        <v>0</v>
      </c>
      <c r="O29" s="141">
        <f>+E29*Megrendelőlap!H30</f>
        <v>0</v>
      </c>
      <c r="P29" s="141">
        <f>+F29*Megrendelőlap!J30</f>
        <v>0</v>
      </c>
      <c r="Q29" s="141">
        <f>+G29*Megrendelőlap!L30</f>
        <v>0</v>
      </c>
      <c r="R29" s="141">
        <f>+H29*Megrendelőlap!N30</f>
        <v>0</v>
      </c>
      <c r="S29" s="141">
        <f>+I29*Megrendelőlap!P30</f>
        <v>0</v>
      </c>
    </row>
    <row r="30" spans="1:19" ht="12" customHeight="1">
      <c r="A30" s="182" t="s">
        <v>35</v>
      </c>
      <c r="B30" s="188">
        <v>4650</v>
      </c>
      <c r="C30" s="225">
        <v>1205</v>
      </c>
      <c r="D30" s="225">
        <v>995</v>
      </c>
      <c r="E30" s="225">
        <v>1095</v>
      </c>
      <c r="F30" s="225">
        <v>1020</v>
      </c>
      <c r="G30" s="226">
        <v>1135</v>
      </c>
      <c r="H30" s="199"/>
      <c r="I30" s="198"/>
      <c r="J30" s="185" t="s">
        <v>35</v>
      </c>
      <c r="L30" s="141">
        <f>+B30*Megrendelőlap!C31</f>
        <v>0</v>
      </c>
      <c r="M30" s="141">
        <f>+C30*Megrendelőlap!D31</f>
        <v>0</v>
      </c>
      <c r="N30" s="141">
        <f>+D30*Megrendelőlap!F31</f>
        <v>0</v>
      </c>
      <c r="O30" s="141">
        <f>+E30*Megrendelőlap!H31</f>
        <v>0</v>
      </c>
      <c r="P30" s="141">
        <f>+F30*Megrendelőlap!J31</f>
        <v>0</v>
      </c>
      <c r="Q30" s="141">
        <f>+G30*Megrendelőlap!L31</f>
        <v>0</v>
      </c>
      <c r="R30" s="141">
        <f>+H30*Megrendelőlap!N31</f>
        <v>0</v>
      </c>
      <c r="S30" s="141">
        <f>+I30*Megrendelőlap!P31</f>
        <v>0</v>
      </c>
    </row>
    <row r="31" spans="1:19" ht="12" customHeight="1">
      <c r="A31" s="182" t="s">
        <v>37</v>
      </c>
      <c r="B31" s="188">
        <v>5250</v>
      </c>
      <c r="C31" s="225">
        <v>1215</v>
      </c>
      <c r="D31" s="225">
        <v>1225</v>
      </c>
      <c r="E31" s="225">
        <v>1135</v>
      </c>
      <c r="F31" s="225">
        <v>1180</v>
      </c>
      <c r="G31" s="226">
        <v>1195</v>
      </c>
      <c r="H31" s="199"/>
      <c r="I31" s="198"/>
      <c r="J31" s="185" t="s">
        <v>37</v>
      </c>
      <c r="L31" s="141">
        <f>+B31*Megrendelőlap!C32</f>
        <v>0</v>
      </c>
      <c r="M31" s="141">
        <f>+C31*Megrendelőlap!D32</f>
        <v>0</v>
      </c>
      <c r="N31" s="141">
        <f>+D31*Megrendelőlap!F32</f>
        <v>0</v>
      </c>
      <c r="O31" s="141">
        <f>+E31*Megrendelőlap!H32</f>
        <v>0</v>
      </c>
      <c r="P31" s="141">
        <f>+F31*Megrendelőlap!J32</f>
        <v>0</v>
      </c>
      <c r="Q31" s="141">
        <f>+G31*Megrendelőlap!L32</f>
        <v>0</v>
      </c>
      <c r="R31" s="141">
        <f>+H31*Megrendelőlap!N32</f>
        <v>0</v>
      </c>
      <c r="S31" s="141">
        <f>+I31*Megrendelőlap!P32</f>
        <v>0</v>
      </c>
    </row>
    <row r="32" spans="1:19" ht="12" customHeight="1">
      <c r="A32" s="182" t="s">
        <v>38</v>
      </c>
      <c r="B32" s="188">
        <v>6250</v>
      </c>
      <c r="C32" s="225">
        <v>1485</v>
      </c>
      <c r="D32" s="225">
        <v>1480</v>
      </c>
      <c r="E32" s="225">
        <v>1510</v>
      </c>
      <c r="F32" s="225">
        <v>1420</v>
      </c>
      <c r="G32" s="226">
        <v>1455</v>
      </c>
      <c r="H32" s="199"/>
      <c r="I32" s="198"/>
      <c r="J32" s="185" t="s">
        <v>38</v>
      </c>
      <c r="L32" s="141">
        <f>+B32*Megrendelőlap!C33</f>
        <v>0</v>
      </c>
      <c r="M32" s="141">
        <f>+C32*Megrendelőlap!D33</f>
        <v>0</v>
      </c>
      <c r="N32" s="141">
        <f>+D32*Megrendelőlap!F33</f>
        <v>0</v>
      </c>
      <c r="O32" s="141">
        <f>+E32*Megrendelőlap!H33</f>
        <v>0</v>
      </c>
      <c r="P32" s="141">
        <f>+F32*Megrendelőlap!J33</f>
        <v>0</v>
      </c>
      <c r="Q32" s="141">
        <f>+G32*Megrendelőlap!L33</f>
        <v>0</v>
      </c>
      <c r="R32" s="141">
        <f>+H32*Megrendelőlap!N33</f>
        <v>0</v>
      </c>
      <c r="S32" s="141">
        <f>+I32*Megrendelőlap!P33</f>
        <v>0</v>
      </c>
    </row>
    <row r="33" spans="1:19" ht="12" customHeight="1">
      <c r="A33" s="182" t="s">
        <v>39</v>
      </c>
      <c r="B33" s="197"/>
      <c r="C33" s="225">
        <v>405</v>
      </c>
      <c r="D33" s="225">
        <v>425</v>
      </c>
      <c r="E33" s="225">
        <v>410</v>
      </c>
      <c r="F33" s="225">
        <v>415</v>
      </c>
      <c r="G33" s="226">
        <v>430</v>
      </c>
      <c r="H33" s="197"/>
      <c r="I33" s="198"/>
      <c r="J33" s="185" t="s">
        <v>39</v>
      </c>
      <c r="L33" s="141"/>
      <c r="M33" s="141">
        <f>+C33*Megrendelőlap!D34</f>
        <v>0</v>
      </c>
      <c r="N33" s="141">
        <f>+D33*Megrendelőlap!F34</f>
        <v>0</v>
      </c>
      <c r="O33" s="141">
        <f>+E33*Megrendelőlap!H34</f>
        <v>0</v>
      </c>
      <c r="P33" s="141">
        <f>+F33*Megrendelőlap!J34</f>
        <v>0</v>
      </c>
      <c r="Q33" s="141">
        <f>+G33*Megrendelőlap!L34</f>
        <v>0</v>
      </c>
      <c r="R33" s="141">
        <f>+H33*Megrendelőlap!N34</f>
        <v>0</v>
      </c>
      <c r="S33" s="141">
        <f>+I33*Megrendelőlap!P34</f>
        <v>0</v>
      </c>
    </row>
    <row r="34" spans="1:19" ht="12" customHeight="1">
      <c r="A34" s="189" t="s">
        <v>41</v>
      </c>
      <c r="B34" s="199"/>
      <c r="C34" s="225">
        <v>315</v>
      </c>
      <c r="D34" s="225">
        <v>325</v>
      </c>
      <c r="E34" s="225">
        <v>340</v>
      </c>
      <c r="F34" s="225">
        <v>325</v>
      </c>
      <c r="G34" s="226">
        <v>315</v>
      </c>
      <c r="H34" s="199"/>
      <c r="I34" s="198"/>
      <c r="J34" s="190" t="s">
        <v>41</v>
      </c>
      <c r="L34" s="141"/>
      <c r="M34" s="141">
        <f>+C34*Megrendelőlap!D35</f>
        <v>0</v>
      </c>
      <c r="N34" s="141">
        <f>+D34*Megrendelőlap!F35</f>
        <v>0</v>
      </c>
      <c r="O34" s="141">
        <f>+E34*Megrendelőlap!H35</f>
        <v>0</v>
      </c>
      <c r="P34" s="141">
        <f>+F34*Megrendelőlap!J35</f>
        <v>0</v>
      </c>
      <c r="Q34" s="141">
        <f>+G34*Megrendelőlap!L35</f>
        <v>0</v>
      </c>
      <c r="R34" s="141">
        <f>+H34*Megrendelőlap!N35</f>
        <v>0</v>
      </c>
      <c r="S34" s="141">
        <f>+I34*Megrendelőlap!P35</f>
        <v>0</v>
      </c>
    </row>
    <row r="35" spans="1:19" ht="12" customHeight="1">
      <c r="A35" s="189" t="s">
        <v>43</v>
      </c>
      <c r="B35" s="199"/>
      <c r="C35" s="225">
        <v>320</v>
      </c>
      <c r="D35" s="225">
        <v>365</v>
      </c>
      <c r="E35" s="225">
        <v>320</v>
      </c>
      <c r="F35" s="225">
        <v>335</v>
      </c>
      <c r="G35" s="226">
        <v>325</v>
      </c>
      <c r="H35" s="199"/>
      <c r="I35" s="198"/>
      <c r="J35" s="190" t="s">
        <v>43</v>
      </c>
      <c r="L35" s="141"/>
      <c r="M35" s="141">
        <f>+C35*Megrendelőlap!D36</f>
        <v>0</v>
      </c>
      <c r="N35" s="141">
        <f>+D35*Megrendelőlap!F36</f>
        <v>0</v>
      </c>
      <c r="O35" s="141">
        <f>+E35*Megrendelőlap!H36</f>
        <v>0</v>
      </c>
      <c r="P35" s="141">
        <f>+F35*Megrendelőlap!J36</f>
        <v>0</v>
      </c>
      <c r="Q35" s="141">
        <f>+G35*Megrendelőlap!L36</f>
        <v>0</v>
      </c>
      <c r="R35" s="141">
        <f>+H35*Megrendelőlap!N36</f>
        <v>0</v>
      </c>
      <c r="S35" s="141">
        <f>+I35*Megrendelőlap!P36</f>
        <v>0</v>
      </c>
    </row>
    <row r="36" spans="1:19" ht="12" customHeight="1">
      <c r="A36" s="189" t="s">
        <v>44</v>
      </c>
      <c r="B36" s="197"/>
      <c r="C36" s="225">
        <v>170</v>
      </c>
      <c r="D36" s="225">
        <v>160</v>
      </c>
      <c r="E36" s="225">
        <v>155</v>
      </c>
      <c r="F36" s="225">
        <v>150</v>
      </c>
      <c r="G36" s="226">
        <v>160</v>
      </c>
      <c r="H36" s="197"/>
      <c r="I36" s="198"/>
      <c r="J36" s="190" t="s">
        <v>44</v>
      </c>
      <c r="L36" s="141"/>
      <c r="M36" s="141">
        <f>+C36*Megrendelőlap!D37</f>
        <v>0</v>
      </c>
      <c r="N36" s="141">
        <f>+D36*Megrendelőlap!F37</f>
        <v>0</v>
      </c>
      <c r="O36" s="141">
        <f>+E36*Megrendelőlap!H37</f>
        <v>0</v>
      </c>
      <c r="P36" s="141">
        <f>+F36*Megrendelőlap!J37</f>
        <v>0</v>
      </c>
      <c r="Q36" s="141">
        <f>+G36*Megrendelőlap!L37</f>
        <v>0</v>
      </c>
      <c r="R36" s="141">
        <f>+H36*Megrendelőlap!N37</f>
        <v>0</v>
      </c>
      <c r="S36" s="141">
        <f>+I36*Megrendelőlap!P37</f>
        <v>0</v>
      </c>
    </row>
    <row r="37" spans="1:19" ht="12" customHeight="1">
      <c r="A37" s="189" t="s">
        <v>46</v>
      </c>
      <c r="B37" s="197"/>
      <c r="C37" s="225">
        <v>130</v>
      </c>
      <c r="D37" s="225">
        <v>130</v>
      </c>
      <c r="E37" s="225">
        <v>130</v>
      </c>
      <c r="F37" s="225">
        <v>130</v>
      </c>
      <c r="G37" s="226">
        <v>130</v>
      </c>
      <c r="H37" s="197"/>
      <c r="I37" s="198"/>
      <c r="J37" s="190" t="s">
        <v>46</v>
      </c>
      <c r="L37" s="141"/>
      <c r="M37" s="141">
        <f>+C37*Megrendelőlap!D38</f>
        <v>0</v>
      </c>
      <c r="N37" s="141">
        <f>+D37*Megrendelőlap!F38</f>
        <v>0</v>
      </c>
      <c r="O37" s="141">
        <f>+E37*Megrendelőlap!H38</f>
        <v>0</v>
      </c>
      <c r="P37" s="141">
        <f>+F37*Megrendelőlap!J38</f>
        <v>0</v>
      </c>
      <c r="Q37" s="141">
        <f>+G37*Megrendelőlap!L38</f>
        <v>0</v>
      </c>
      <c r="R37" s="141">
        <f>+H37*Megrendelőlap!N38</f>
        <v>0</v>
      </c>
      <c r="S37" s="141">
        <f>+I37*Megrendelőlap!P38</f>
        <v>0</v>
      </c>
    </row>
    <row r="38" spans="1:19" ht="12" customHeight="1">
      <c r="A38" s="191" t="s">
        <v>48</v>
      </c>
      <c r="B38" s="199"/>
      <c r="C38" s="225">
        <v>70</v>
      </c>
      <c r="D38" s="225">
        <v>70</v>
      </c>
      <c r="E38" s="225">
        <v>70</v>
      </c>
      <c r="F38" s="225">
        <v>70</v>
      </c>
      <c r="G38" s="226">
        <v>70</v>
      </c>
      <c r="H38" s="199"/>
      <c r="I38" s="198"/>
      <c r="J38" s="190" t="s">
        <v>48</v>
      </c>
      <c r="L38" s="141"/>
      <c r="M38" s="141">
        <f>+C38*Megrendelőlap!D39</f>
        <v>0</v>
      </c>
      <c r="N38" s="141">
        <f>+D38*Megrendelőlap!F39</f>
        <v>0</v>
      </c>
      <c r="O38" s="141">
        <f>+E38*Megrendelőlap!H39</f>
        <v>0</v>
      </c>
      <c r="P38" s="141">
        <f>+F38*Megrendelőlap!J39</f>
        <v>0</v>
      </c>
      <c r="Q38" s="141">
        <f>+G38*Megrendelőlap!L39</f>
        <v>0</v>
      </c>
      <c r="R38" s="141">
        <f>+H38*Megrendelőlap!N39</f>
        <v>0</v>
      </c>
      <c r="S38" s="141">
        <f>+I38*Megrendelőlap!P39</f>
        <v>0</v>
      </c>
    </row>
    <row r="39" spans="1:19" ht="12" customHeight="1">
      <c r="A39" s="233" t="s">
        <v>288</v>
      </c>
      <c r="B39" s="235">
        <v>4250</v>
      </c>
      <c r="C39" s="234">
        <v>995</v>
      </c>
      <c r="D39" s="225">
        <v>1015</v>
      </c>
      <c r="E39" s="225">
        <v>945</v>
      </c>
      <c r="F39" s="225">
        <v>990</v>
      </c>
      <c r="G39" s="226">
        <v>905</v>
      </c>
      <c r="H39" s="199"/>
      <c r="I39" s="198"/>
      <c r="J39" s="190" t="s">
        <v>288</v>
      </c>
      <c r="L39" s="141">
        <f>+B39*Megrendelőlap!C40</f>
        <v>0</v>
      </c>
      <c r="M39" s="141">
        <f>+C39*Megrendelőlap!D40</f>
        <v>0</v>
      </c>
      <c r="N39" s="141">
        <f>+D39*Megrendelőlap!F40</f>
        <v>0</v>
      </c>
      <c r="O39" s="141">
        <f>+E39*Megrendelőlap!H40</f>
        <v>0</v>
      </c>
      <c r="P39" s="141">
        <f>+F39*Megrendelőlap!J40</f>
        <v>0</v>
      </c>
      <c r="Q39" s="141">
        <f>+G39*Megrendelőlap!L40</f>
        <v>0</v>
      </c>
      <c r="R39" s="141">
        <f>+H39*Megrendelőlap!N40</f>
        <v>0</v>
      </c>
      <c r="S39" s="141">
        <f>+I39*Megrendelőlap!P40</f>
        <v>0</v>
      </c>
    </row>
    <row r="40" spans="1:19" ht="12" customHeight="1">
      <c r="A40" s="233" t="s">
        <v>289</v>
      </c>
      <c r="B40" s="235">
        <v>4250</v>
      </c>
      <c r="C40" s="234">
        <v>995</v>
      </c>
      <c r="D40" s="225">
        <v>1015</v>
      </c>
      <c r="E40" s="225">
        <v>945</v>
      </c>
      <c r="F40" s="225">
        <v>990</v>
      </c>
      <c r="G40" s="226">
        <v>905</v>
      </c>
      <c r="H40" s="199"/>
      <c r="I40" s="198"/>
      <c r="J40" s="190" t="s">
        <v>289</v>
      </c>
      <c r="L40" s="141">
        <f>+B40*Megrendelőlap!C41</f>
        <v>0</v>
      </c>
      <c r="M40" s="141">
        <f>+C40*Megrendelőlap!D41</f>
        <v>0</v>
      </c>
      <c r="N40" s="141">
        <f>+D40*Megrendelőlap!F41</f>
        <v>0</v>
      </c>
      <c r="O40" s="141">
        <f>+E40*Megrendelőlap!H41</f>
        <v>0</v>
      </c>
      <c r="P40" s="141">
        <f>+F40*Megrendelőlap!J41</f>
        <v>0</v>
      </c>
      <c r="Q40" s="141">
        <f>+G40*Megrendelőlap!L41</f>
        <v>0</v>
      </c>
      <c r="R40" s="141">
        <f>+H40*Megrendelőlap!N41</f>
        <v>0</v>
      </c>
      <c r="S40" s="141">
        <f>+I40*Megrendelőlap!P41</f>
        <v>0</v>
      </c>
    </row>
    <row r="41" spans="1:19" ht="12" customHeight="1">
      <c r="A41" s="191" t="s">
        <v>321</v>
      </c>
      <c r="B41" s="199"/>
      <c r="C41" s="225">
        <v>710</v>
      </c>
      <c r="D41" s="225">
        <v>645</v>
      </c>
      <c r="E41" s="225">
        <v>655</v>
      </c>
      <c r="F41" s="225">
        <v>550</v>
      </c>
      <c r="G41" s="226">
        <v>690</v>
      </c>
      <c r="H41" s="199"/>
      <c r="I41" s="198"/>
      <c r="J41" s="190" t="s">
        <v>321</v>
      </c>
      <c r="L41" s="141"/>
      <c r="M41" s="141">
        <f>+C41*Megrendelőlap!D42</f>
        <v>0</v>
      </c>
      <c r="N41" s="141">
        <f>+D41*Megrendelőlap!F42</f>
        <v>0</v>
      </c>
      <c r="O41" s="141">
        <f>+E41*Megrendelőlap!H42</f>
        <v>0</v>
      </c>
      <c r="P41" s="141">
        <f>+F41*Megrendelőlap!J42</f>
        <v>0</v>
      </c>
      <c r="Q41" s="141">
        <f>+G41*Megrendelőlap!L42</f>
        <v>0</v>
      </c>
      <c r="R41" s="141">
        <f>+H41*Megrendelőlap!N42</f>
        <v>0</v>
      </c>
      <c r="S41" s="141">
        <f>+I41*Megrendelőlap!P42</f>
        <v>0</v>
      </c>
    </row>
    <row r="42" spans="1:19" ht="12" customHeight="1">
      <c r="A42" s="191" t="s">
        <v>322</v>
      </c>
      <c r="B42" s="197"/>
      <c r="C42" s="225">
        <v>1155</v>
      </c>
      <c r="D42" s="225">
        <v>1025</v>
      </c>
      <c r="E42" s="225">
        <v>1145</v>
      </c>
      <c r="F42" s="225">
        <v>1140</v>
      </c>
      <c r="G42" s="226">
        <v>1145</v>
      </c>
      <c r="H42" s="197"/>
      <c r="I42" s="198"/>
      <c r="J42" s="190" t="s">
        <v>322</v>
      </c>
      <c r="L42" s="141"/>
      <c r="M42" s="141">
        <f>+C42*Megrendelőlap!D43</f>
        <v>0</v>
      </c>
      <c r="N42" s="141">
        <f>+D42*Megrendelőlap!F43</f>
        <v>0</v>
      </c>
      <c r="O42" s="141">
        <f>+E42*Megrendelőlap!H43</f>
        <v>0</v>
      </c>
      <c r="P42" s="141">
        <f>+F42*Megrendelőlap!J43</f>
        <v>0</v>
      </c>
      <c r="Q42" s="141">
        <f>+G42*Megrendelőlap!L43</f>
        <v>0</v>
      </c>
      <c r="R42" s="141">
        <f>+H42*Megrendelőlap!N43</f>
        <v>0</v>
      </c>
      <c r="S42" s="141">
        <f>+I42*Megrendelőlap!P43</f>
        <v>0</v>
      </c>
    </row>
    <row r="43" spans="1:19" ht="12" customHeight="1">
      <c r="A43" s="191" t="s">
        <v>323</v>
      </c>
      <c r="B43" s="199"/>
      <c r="C43" s="225">
        <v>1225</v>
      </c>
      <c r="D43" s="225">
        <v>1045</v>
      </c>
      <c r="E43" s="225">
        <v>1185</v>
      </c>
      <c r="F43" s="225">
        <v>995</v>
      </c>
      <c r="G43" s="226">
        <v>1025</v>
      </c>
      <c r="H43" s="199"/>
      <c r="I43" s="198"/>
      <c r="J43" s="190" t="s">
        <v>323</v>
      </c>
      <c r="L43" s="141"/>
      <c r="M43" s="141">
        <f>+C43*Megrendelőlap!D44</f>
        <v>0</v>
      </c>
      <c r="N43" s="141">
        <f>+D43*Megrendelőlap!F44</f>
        <v>0</v>
      </c>
      <c r="O43" s="141">
        <f>+E43*Megrendelőlap!H44</f>
        <v>0</v>
      </c>
      <c r="P43" s="141">
        <f>+F43*Megrendelőlap!J44</f>
        <v>0</v>
      </c>
      <c r="Q43" s="141">
        <f>+G43*Megrendelőlap!L44</f>
        <v>0</v>
      </c>
      <c r="R43" s="141">
        <f>+H43*Megrendelőlap!N44</f>
        <v>0</v>
      </c>
      <c r="S43" s="141">
        <f>+I43*Megrendelőlap!P44</f>
        <v>0</v>
      </c>
    </row>
    <row r="44" spans="1:19" ht="12" customHeight="1">
      <c r="A44" s="191" t="s">
        <v>324</v>
      </c>
      <c r="B44" s="197"/>
      <c r="C44" s="225">
        <v>1095</v>
      </c>
      <c r="D44" s="225">
        <v>1075</v>
      </c>
      <c r="E44" s="225">
        <v>1095</v>
      </c>
      <c r="F44" s="225">
        <v>1085</v>
      </c>
      <c r="G44" s="226">
        <v>1195</v>
      </c>
      <c r="H44" s="197"/>
      <c r="I44" s="198"/>
      <c r="J44" s="190" t="s">
        <v>324</v>
      </c>
      <c r="L44" s="141"/>
      <c r="M44" s="141">
        <f>+C44*Megrendelőlap!D45</f>
        <v>0</v>
      </c>
      <c r="N44" s="141">
        <f>+D44*Megrendelőlap!F45</f>
        <v>0</v>
      </c>
      <c r="O44" s="141">
        <f>+E44*Megrendelőlap!H45</f>
        <v>0</v>
      </c>
      <c r="P44" s="141">
        <f>+F44*Megrendelőlap!J45</f>
        <v>0</v>
      </c>
      <c r="Q44" s="141">
        <f>+G44*Megrendelőlap!L45</f>
        <v>0</v>
      </c>
      <c r="R44" s="141">
        <f>+H44*Megrendelőlap!N45</f>
        <v>0</v>
      </c>
      <c r="S44" s="141">
        <f>+I44*Megrendelőlap!P45</f>
        <v>0</v>
      </c>
    </row>
    <row r="45" spans="1:19" ht="12" customHeight="1">
      <c r="A45" s="191" t="s">
        <v>325</v>
      </c>
      <c r="B45" s="197"/>
      <c r="C45" s="225">
        <v>1275</v>
      </c>
      <c r="D45" s="225">
        <v>1155</v>
      </c>
      <c r="E45" s="225">
        <v>1130</v>
      </c>
      <c r="F45" s="225">
        <v>1125</v>
      </c>
      <c r="G45" s="226">
        <v>1160</v>
      </c>
      <c r="H45" s="197"/>
      <c r="I45" s="198"/>
      <c r="J45" s="190" t="s">
        <v>325</v>
      </c>
      <c r="L45" s="141"/>
      <c r="M45" s="141">
        <f>+C45*Megrendelőlap!D46</f>
        <v>0</v>
      </c>
      <c r="N45" s="141">
        <f>+D45*Megrendelőlap!F46</f>
        <v>0</v>
      </c>
      <c r="O45" s="141">
        <f>+E45*Megrendelőlap!H46</f>
        <v>0</v>
      </c>
      <c r="P45" s="141">
        <f>+F45*Megrendelőlap!J46</f>
        <v>0</v>
      </c>
      <c r="Q45" s="141">
        <f>+G45*Megrendelőlap!L46</f>
        <v>0</v>
      </c>
      <c r="R45" s="141">
        <f>+H45*Megrendelőlap!N46</f>
        <v>0</v>
      </c>
      <c r="S45" s="141">
        <f>+I45*Megrendelőlap!P46</f>
        <v>0</v>
      </c>
    </row>
    <row r="46" spans="1:19" ht="12" customHeight="1">
      <c r="A46" s="191" t="s">
        <v>326</v>
      </c>
      <c r="B46" s="197"/>
      <c r="C46" s="225">
        <v>1175</v>
      </c>
      <c r="D46" s="225">
        <v>1225</v>
      </c>
      <c r="E46" s="225">
        <v>1215</v>
      </c>
      <c r="F46" s="225">
        <v>1085</v>
      </c>
      <c r="G46" s="226">
        <v>1115</v>
      </c>
      <c r="H46" s="197"/>
      <c r="I46" s="198"/>
      <c r="J46" s="190" t="s">
        <v>326</v>
      </c>
      <c r="L46" s="141"/>
      <c r="M46" s="141">
        <f>+C46*Megrendelőlap!D47</f>
        <v>0</v>
      </c>
      <c r="N46" s="141">
        <f>+D46*Megrendelőlap!F47</f>
        <v>0</v>
      </c>
      <c r="O46" s="141">
        <f>+E46*Megrendelőlap!H47</f>
        <v>0</v>
      </c>
      <c r="P46" s="141">
        <f>+F46*Megrendelőlap!J47</f>
        <v>0</v>
      </c>
      <c r="Q46" s="141">
        <f>+G46*Megrendelőlap!L47</f>
        <v>0</v>
      </c>
      <c r="R46" s="141">
        <f>+H46*Megrendelőlap!N47</f>
        <v>0</v>
      </c>
      <c r="S46" s="141">
        <f>+I46*Megrendelőlap!P47</f>
        <v>0</v>
      </c>
    </row>
    <row r="47" spans="1:19" ht="12" customHeight="1">
      <c r="A47" s="191" t="s">
        <v>327</v>
      </c>
      <c r="B47" s="183">
        <v>6950</v>
      </c>
      <c r="C47" s="225">
        <v>1785</v>
      </c>
      <c r="D47" s="225">
        <v>1505</v>
      </c>
      <c r="E47" s="225">
        <v>1695</v>
      </c>
      <c r="F47" s="225">
        <v>1535</v>
      </c>
      <c r="G47" s="226">
        <v>1470</v>
      </c>
      <c r="H47" s="199"/>
      <c r="I47" s="198"/>
      <c r="J47" s="190" t="s">
        <v>327</v>
      </c>
      <c r="L47" s="141">
        <f>+B47*Megrendelőlap!C48</f>
        <v>0</v>
      </c>
      <c r="M47" s="141">
        <f>+C47*Megrendelőlap!D48</f>
        <v>0</v>
      </c>
      <c r="N47" s="141">
        <f>+D47*Megrendelőlap!F48</f>
        <v>0</v>
      </c>
      <c r="O47" s="141">
        <f>+E47*Megrendelőlap!H48</f>
        <v>0</v>
      </c>
      <c r="P47" s="141">
        <f>+F47*Megrendelőlap!J48</f>
        <v>0</v>
      </c>
      <c r="Q47" s="141">
        <f>+G47*Megrendelőlap!L48</f>
        <v>0</v>
      </c>
      <c r="R47" s="141">
        <f>+H47*Megrendelőlap!N48</f>
        <v>0</v>
      </c>
      <c r="S47" s="141">
        <f>+I47*Megrendelőlap!P48</f>
        <v>0</v>
      </c>
    </row>
    <row r="48" spans="1:19" ht="12" customHeight="1">
      <c r="A48" s="191" t="s">
        <v>328</v>
      </c>
      <c r="B48" s="199"/>
      <c r="C48" s="225">
        <v>605</v>
      </c>
      <c r="D48" s="225">
        <v>560</v>
      </c>
      <c r="E48" s="225">
        <v>570</v>
      </c>
      <c r="F48" s="225">
        <v>550</v>
      </c>
      <c r="G48" s="226">
        <v>540</v>
      </c>
      <c r="H48" s="199"/>
      <c r="I48" s="198"/>
      <c r="J48" s="190" t="s">
        <v>328</v>
      </c>
      <c r="L48" s="141"/>
      <c r="M48" s="141">
        <f>+C48*Megrendelőlap!D49</f>
        <v>0</v>
      </c>
      <c r="N48" s="141">
        <f>+D48*Megrendelőlap!F49</f>
        <v>0</v>
      </c>
      <c r="O48" s="141">
        <f>+E48*Megrendelőlap!H49</f>
        <v>0</v>
      </c>
      <c r="P48" s="141">
        <f>+F48*Megrendelőlap!J49</f>
        <v>0</v>
      </c>
      <c r="Q48" s="141">
        <f>+G48*Megrendelőlap!L49</f>
        <v>0</v>
      </c>
      <c r="R48" s="141">
        <f>+H48*Megrendelőlap!N49</f>
        <v>0</v>
      </c>
      <c r="S48" s="141">
        <f>+I48*Megrendelőlap!P49</f>
        <v>0</v>
      </c>
    </row>
    <row r="49" spans="1:19" ht="12" customHeight="1">
      <c r="A49" s="191" t="s">
        <v>57</v>
      </c>
      <c r="B49" s="199"/>
      <c r="C49" s="225">
        <v>1135</v>
      </c>
      <c r="D49" s="225">
        <v>1185</v>
      </c>
      <c r="E49" s="225">
        <v>1125</v>
      </c>
      <c r="F49" s="225">
        <v>1130</v>
      </c>
      <c r="G49" s="226">
        <v>1085</v>
      </c>
      <c r="H49" s="199"/>
      <c r="I49" s="198"/>
      <c r="J49" s="190" t="s">
        <v>57</v>
      </c>
      <c r="L49" s="141"/>
      <c r="M49" s="141">
        <f>+C49*Megrendelőlap!D50</f>
        <v>0</v>
      </c>
      <c r="N49" s="141">
        <f>+D49*Megrendelőlap!F50</f>
        <v>0</v>
      </c>
      <c r="O49" s="141">
        <f>+E49*Megrendelőlap!H50</f>
        <v>0</v>
      </c>
      <c r="P49" s="141">
        <f>+F49*Megrendelőlap!J50</f>
        <v>0</v>
      </c>
      <c r="Q49" s="141">
        <f>+G49*Megrendelőlap!L50</f>
        <v>0</v>
      </c>
      <c r="R49" s="141">
        <f>+H49*Megrendelőlap!N50</f>
        <v>0</v>
      </c>
      <c r="S49" s="141">
        <f>+I49*Megrendelőlap!P50</f>
        <v>0</v>
      </c>
    </row>
    <row r="50" spans="1:19" ht="12" customHeight="1">
      <c r="A50" s="191" t="s">
        <v>59</v>
      </c>
      <c r="B50" s="197"/>
      <c r="C50" s="225">
        <v>755</v>
      </c>
      <c r="D50" s="225">
        <v>760</v>
      </c>
      <c r="E50" s="225">
        <v>745</v>
      </c>
      <c r="F50" s="225">
        <v>815</v>
      </c>
      <c r="G50" s="226">
        <v>730</v>
      </c>
      <c r="H50" s="197"/>
      <c r="I50" s="198"/>
      <c r="J50" s="190" t="s">
        <v>59</v>
      </c>
      <c r="L50" s="141"/>
      <c r="M50" s="141">
        <f>+C50*Megrendelőlap!D51</f>
        <v>0</v>
      </c>
      <c r="N50" s="141">
        <f>+D50*Megrendelőlap!F51</f>
        <v>0</v>
      </c>
      <c r="O50" s="141">
        <f>+E50*Megrendelőlap!H51</f>
        <v>0</v>
      </c>
      <c r="P50" s="141">
        <f>+F50*Megrendelőlap!J51</f>
        <v>0</v>
      </c>
      <c r="Q50" s="141">
        <f>+G50*Megrendelőlap!L51</f>
        <v>0</v>
      </c>
      <c r="R50" s="141">
        <f>+H50*Megrendelőlap!N51</f>
        <v>0</v>
      </c>
      <c r="S50" s="141">
        <f>+I50*Megrendelőlap!P51</f>
        <v>0</v>
      </c>
    </row>
    <row r="51" spans="1:19" ht="12" customHeight="1">
      <c r="A51" s="191" t="s">
        <v>62</v>
      </c>
      <c r="B51" s="199"/>
      <c r="C51" s="225">
        <v>1055</v>
      </c>
      <c r="D51" s="225">
        <v>1070</v>
      </c>
      <c r="E51" s="225">
        <v>1045</v>
      </c>
      <c r="F51" s="225">
        <v>1095</v>
      </c>
      <c r="G51" s="226">
        <v>1125</v>
      </c>
      <c r="H51" s="199"/>
      <c r="I51" s="198"/>
      <c r="J51" s="190" t="s">
        <v>62</v>
      </c>
      <c r="L51" s="141"/>
      <c r="M51" s="141">
        <f>+C51*Megrendelőlap!D52</f>
        <v>0</v>
      </c>
      <c r="N51" s="141">
        <f>+D51*Megrendelőlap!F52</f>
        <v>0</v>
      </c>
      <c r="O51" s="141">
        <f>+E51*Megrendelőlap!H52</f>
        <v>0</v>
      </c>
      <c r="P51" s="141">
        <f>+F51*Megrendelőlap!J52</f>
        <v>0</v>
      </c>
      <c r="Q51" s="141">
        <f>+G51*Megrendelőlap!L52</f>
        <v>0</v>
      </c>
      <c r="R51" s="141">
        <f>+H51*Megrendelőlap!N52</f>
        <v>0</v>
      </c>
      <c r="S51" s="141">
        <f>+I51*Megrendelőlap!P52</f>
        <v>0</v>
      </c>
    </row>
    <row r="52" spans="1:19" ht="12" customHeight="1">
      <c r="A52" s="191" t="s">
        <v>64</v>
      </c>
      <c r="B52" s="197"/>
      <c r="C52" s="225">
        <v>1145</v>
      </c>
      <c r="D52" s="225">
        <v>1055</v>
      </c>
      <c r="E52" s="225">
        <v>1135</v>
      </c>
      <c r="F52" s="225">
        <v>1070</v>
      </c>
      <c r="G52" s="226">
        <v>1225</v>
      </c>
      <c r="H52" s="197"/>
      <c r="I52" s="198"/>
      <c r="J52" s="190" t="s">
        <v>64</v>
      </c>
      <c r="L52" s="141"/>
      <c r="M52" s="141">
        <f>+C52*Megrendelőlap!D53</f>
        <v>0</v>
      </c>
      <c r="N52" s="141">
        <f>+D52*Megrendelőlap!F53</f>
        <v>0</v>
      </c>
      <c r="O52" s="141">
        <f>+E52*Megrendelőlap!H53</f>
        <v>0</v>
      </c>
      <c r="P52" s="141">
        <f>+F52*Megrendelőlap!J53</f>
        <v>0</v>
      </c>
      <c r="Q52" s="141">
        <f>+G52*Megrendelőlap!L53</f>
        <v>0</v>
      </c>
      <c r="R52" s="141">
        <f>+H52*Megrendelőlap!N53</f>
        <v>0</v>
      </c>
      <c r="S52" s="141">
        <f>+I52*Megrendelőlap!P53</f>
        <v>0</v>
      </c>
    </row>
    <row r="53" spans="1:19" ht="12" customHeight="1">
      <c r="A53" s="191" t="s">
        <v>66</v>
      </c>
      <c r="B53" s="188">
        <v>5750</v>
      </c>
      <c r="C53" s="225">
        <v>1245</v>
      </c>
      <c r="D53" s="225">
        <v>1415</v>
      </c>
      <c r="E53" s="225">
        <v>1330</v>
      </c>
      <c r="F53" s="225">
        <v>1245</v>
      </c>
      <c r="G53" s="226">
        <v>1315</v>
      </c>
      <c r="H53" s="199"/>
      <c r="I53" s="198"/>
      <c r="J53" s="190" t="s">
        <v>66</v>
      </c>
      <c r="L53" s="141">
        <f>+B53*Megrendelőlap!C54</f>
        <v>0</v>
      </c>
      <c r="M53" s="141">
        <f>+C53*Megrendelőlap!D54</f>
        <v>0</v>
      </c>
      <c r="N53" s="141">
        <f>+D53*Megrendelőlap!F54</f>
        <v>0</v>
      </c>
      <c r="O53" s="141">
        <f>+E53*Megrendelőlap!H54</f>
        <v>0</v>
      </c>
      <c r="P53" s="141">
        <f>+F53*Megrendelőlap!J54</f>
        <v>0</v>
      </c>
      <c r="Q53" s="141">
        <f>+G53*Megrendelőlap!L54</f>
        <v>0</v>
      </c>
      <c r="R53" s="141">
        <f>+H53*Megrendelőlap!N54</f>
        <v>0</v>
      </c>
      <c r="S53" s="141">
        <f>+I53*Megrendelőlap!P54</f>
        <v>0</v>
      </c>
    </row>
    <row r="54" spans="1:19" ht="12" customHeight="1">
      <c r="A54" s="191" t="s">
        <v>67</v>
      </c>
      <c r="B54" s="199"/>
      <c r="C54" s="225">
        <v>1085</v>
      </c>
      <c r="D54" s="225">
        <v>1080</v>
      </c>
      <c r="E54" s="225">
        <v>1085</v>
      </c>
      <c r="F54" s="225">
        <v>1045</v>
      </c>
      <c r="G54" s="226">
        <v>1075</v>
      </c>
      <c r="H54" s="199"/>
      <c r="I54" s="198"/>
      <c r="J54" s="190" t="s">
        <v>67</v>
      </c>
      <c r="L54" s="141"/>
      <c r="M54" s="141">
        <f>+C54*Megrendelőlap!D55</f>
        <v>0</v>
      </c>
      <c r="N54" s="141">
        <f>+D54*Megrendelőlap!F55</f>
        <v>0</v>
      </c>
      <c r="O54" s="141">
        <f>+E54*Megrendelőlap!H55</f>
        <v>0</v>
      </c>
      <c r="P54" s="141">
        <f>+F54*Megrendelőlap!J55</f>
        <v>0</v>
      </c>
      <c r="Q54" s="141">
        <f>+G54*Megrendelőlap!L55</f>
        <v>0</v>
      </c>
      <c r="R54" s="141">
        <f>+H54*Megrendelőlap!N55</f>
        <v>0</v>
      </c>
      <c r="S54" s="141">
        <f>+I54*Megrendelőlap!P55</f>
        <v>0</v>
      </c>
    </row>
    <row r="55" spans="1:19" ht="12" customHeight="1">
      <c r="A55" s="191" t="s">
        <v>69</v>
      </c>
      <c r="B55" s="197"/>
      <c r="C55" s="225">
        <v>870</v>
      </c>
      <c r="D55" s="225">
        <v>1055</v>
      </c>
      <c r="E55" s="225">
        <v>955</v>
      </c>
      <c r="F55" s="225">
        <v>880</v>
      </c>
      <c r="G55" s="226">
        <v>925</v>
      </c>
      <c r="H55" s="197"/>
      <c r="I55" s="198"/>
      <c r="J55" s="190" t="s">
        <v>69</v>
      </c>
      <c r="L55" s="141"/>
      <c r="M55" s="141">
        <f>+C55*Megrendelőlap!D56</f>
        <v>0</v>
      </c>
      <c r="N55" s="141">
        <f>+D55*Megrendelőlap!F56</f>
        <v>0</v>
      </c>
      <c r="O55" s="141">
        <f>+E55*Megrendelőlap!H56</f>
        <v>0</v>
      </c>
      <c r="P55" s="141">
        <f>+F55*Megrendelőlap!J56</f>
        <v>0</v>
      </c>
      <c r="Q55" s="141">
        <f>+G55*Megrendelőlap!L56</f>
        <v>0</v>
      </c>
      <c r="R55" s="141">
        <f>+H55*Megrendelőlap!N56</f>
        <v>0</v>
      </c>
      <c r="S55" s="141">
        <f>+I55*Megrendelőlap!P56</f>
        <v>0</v>
      </c>
    </row>
    <row r="56" spans="1:19" ht="12" customHeight="1">
      <c r="A56" s="189" t="s">
        <v>71</v>
      </c>
      <c r="B56" s="197"/>
      <c r="C56" s="225">
        <v>1035</v>
      </c>
      <c r="D56" s="225">
        <v>1085</v>
      </c>
      <c r="E56" s="225">
        <v>1145</v>
      </c>
      <c r="F56" s="225">
        <v>1105</v>
      </c>
      <c r="G56" s="226">
        <v>1045</v>
      </c>
      <c r="H56" s="197"/>
      <c r="I56" s="198"/>
      <c r="J56" s="190" t="s">
        <v>71</v>
      </c>
      <c r="L56" s="141"/>
      <c r="M56" s="141">
        <f>+C56*Megrendelőlap!D57</f>
        <v>0</v>
      </c>
      <c r="N56" s="141">
        <f>+D56*Megrendelőlap!F57</f>
        <v>0</v>
      </c>
      <c r="O56" s="141">
        <f>+E56*Megrendelőlap!H57</f>
        <v>0</v>
      </c>
      <c r="P56" s="141">
        <f>+F56*Megrendelőlap!J57</f>
        <v>0</v>
      </c>
      <c r="Q56" s="141">
        <f>+G56*Megrendelőlap!L57</f>
        <v>0</v>
      </c>
      <c r="R56" s="141">
        <f>+H56*Megrendelőlap!N57</f>
        <v>0</v>
      </c>
      <c r="S56" s="141">
        <f>+I56*Megrendelőlap!P57</f>
        <v>0</v>
      </c>
    </row>
    <row r="57" spans="1:19" ht="12" customHeight="1">
      <c r="A57" s="189" t="s">
        <v>73</v>
      </c>
      <c r="B57" s="208"/>
      <c r="C57" s="227">
        <v>1145</v>
      </c>
      <c r="D57" s="227">
        <v>1080</v>
      </c>
      <c r="E57" s="227">
        <v>1045</v>
      </c>
      <c r="F57" s="227">
        <v>1085</v>
      </c>
      <c r="G57" s="226">
        <v>1090</v>
      </c>
      <c r="H57" s="208"/>
      <c r="I57" s="209"/>
      <c r="J57" s="190" t="s">
        <v>73</v>
      </c>
      <c r="L57" s="141"/>
      <c r="M57" s="141">
        <f>+C57*Megrendelőlap!D58</f>
        <v>0</v>
      </c>
      <c r="N57" s="141">
        <f>+D57*Megrendelőlap!F58</f>
        <v>0</v>
      </c>
      <c r="O57" s="141">
        <f>+E57*Megrendelőlap!H58</f>
        <v>0</v>
      </c>
      <c r="P57" s="141">
        <f>+F57*Megrendelőlap!J58</f>
        <v>0</v>
      </c>
      <c r="Q57" s="141">
        <f>+G57*Megrendelőlap!L58</f>
        <v>0</v>
      </c>
      <c r="R57" s="141">
        <f>+H57*Megrendelőlap!N58</f>
        <v>0</v>
      </c>
      <c r="S57" s="141">
        <f>+I57*Megrendelőlap!P58</f>
        <v>0</v>
      </c>
    </row>
    <row r="58" spans="1:19" ht="12" customHeight="1">
      <c r="A58" s="189" t="s">
        <v>75</v>
      </c>
      <c r="B58" s="200"/>
      <c r="C58" s="228">
        <v>415</v>
      </c>
      <c r="D58" s="228">
        <v>495</v>
      </c>
      <c r="E58" s="228">
        <v>410</v>
      </c>
      <c r="F58" s="228">
        <v>415</v>
      </c>
      <c r="G58" s="229">
        <v>410</v>
      </c>
      <c r="H58" s="200"/>
      <c r="I58" s="201"/>
      <c r="J58" s="192" t="s">
        <v>75</v>
      </c>
      <c r="L58" s="141"/>
      <c r="M58" s="141">
        <f>+C58*Megrendelőlap!D59</f>
        <v>0</v>
      </c>
      <c r="N58" s="141">
        <f>+D58*Megrendelőlap!F59</f>
        <v>0</v>
      </c>
      <c r="O58" s="141">
        <f>+E58*Megrendelőlap!H59</f>
        <v>0</v>
      </c>
      <c r="P58" s="141">
        <f>+F58*Megrendelőlap!J59</f>
        <v>0</v>
      </c>
      <c r="Q58" s="141">
        <f>+G58*Megrendelőlap!L59</f>
        <v>0</v>
      </c>
      <c r="R58" s="141">
        <f>+H58*Megrendelőlap!N59</f>
        <v>0</v>
      </c>
      <c r="S58" s="141">
        <f>+I58*Megrendelőlap!P59</f>
        <v>0</v>
      </c>
    </row>
    <row r="59" spans="1:19" ht="12.75">
      <c r="A59" s="191" t="s">
        <v>77</v>
      </c>
      <c r="B59" s="193">
        <f>SUM(C59:I59)</f>
        <v>11130</v>
      </c>
      <c r="C59" s="230">
        <v>1590</v>
      </c>
      <c r="D59" s="230">
        <v>1590</v>
      </c>
      <c r="E59" s="230">
        <v>1590</v>
      </c>
      <c r="F59" s="230">
        <v>1590</v>
      </c>
      <c r="G59" s="230">
        <v>1590</v>
      </c>
      <c r="H59" s="297">
        <v>1590</v>
      </c>
      <c r="I59" s="297">
        <v>1590</v>
      </c>
      <c r="J59" s="192" t="s">
        <v>77</v>
      </c>
      <c r="L59" s="141"/>
      <c r="M59" s="141">
        <f>+C59*Megrendelőlap!D60</f>
        <v>0</v>
      </c>
      <c r="N59" s="141">
        <f>+D59*Megrendelőlap!F60</f>
        <v>0</v>
      </c>
      <c r="O59" s="141">
        <f>+E59*Megrendelőlap!H60</f>
        <v>0</v>
      </c>
      <c r="P59" s="141">
        <f>+F59*Megrendelőlap!J60</f>
        <v>0</v>
      </c>
      <c r="Q59" s="141">
        <f>+G59*Megrendelőlap!L60</f>
        <v>0</v>
      </c>
      <c r="R59" s="141">
        <f>+H59*Megrendelőlap!N60</f>
        <v>0</v>
      </c>
      <c r="S59" s="141">
        <f>+I59*Megrendelőlap!P60</f>
        <v>0</v>
      </c>
    </row>
    <row r="60" spans="1:19" ht="12.75">
      <c r="A60" s="296" t="s">
        <v>384</v>
      </c>
      <c r="B60" s="299">
        <f>SUM(C60:I60)</f>
        <v>13230</v>
      </c>
      <c r="C60" s="231">
        <v>1890</v>
      </c>
      <c r="D60" s="231">
        <v>1890</v>
      </c>
      <c r="E60" s="231">
        <v>1890</v>
      </c>
      <c r="F60" s="231">
        <v>1890</v>
      </c>
      <c r="G60" s="231">
        <v>1890</v>
      </c>
      <c r="H60" s="231">
        <v>1890</v>
      </c>
      <c r="I60" s="231">
        <v>1890</v>
      </c>
      <c r="J60" s="192" t="s">
        <v>384</v>
      </c>
      <c r="L60" s="141"/>
      <c r="M60" s="141"/>
      <c r="N60" s="141"/>
      <c r="O60" s="141"/>
      <c r="P60" s="141"/>
      <c r="Q60" s="141"/>
      <c r="R60" s="141"/>
      <c r="S60" s="141"/>
    </row>
    <row r="61" spans="1:20" ht="12.75">
      <c r="A61" s="207" t="s">
        <v>236</v>
      </c>
      <c r="B61" s="208"/>
      <c r="C61" s="298">
        <v>130</v>
      </c>
      <c r="D61" s="298">
        <v>130</v>
      </c>
      <c r="E61" s="298">
        <v>130</v>
      </c>
      <c r="F61" s="298">
        <v>130</v>
      </c>
      <c r="G61" s="298">
        <v>130</v>
      </c>
      <c r="H61" s="208"/>
      <c r="I61" s="209"/>
      <c r="J61" s="192" t="s">
        <v>236</v>
      </c>
      <c r="L61" s="141">
        <f>+B61*Megrendelőlap!C63</f>
        <v>0</v>
      </c>
      <c r="M61" s="141">
        <f>+C61*Megrendelőlap!D61</f>
        <v>0</v>
      </c>
      <c r="N61" s="141">
        <f>+D61*Megrendelőlap!F61</f>
        <v>0</v>
      </c>
      <c r="O61" s="141">
        <f>+E61*Megrendelőlap!H61</f>
        <v>0</v>
      </c>
      <c r="P61" s="141">
        <f>+F61*Megrendelőlap!J61</f>
        <v>0</v>
      </c>
      <c r="Q61" s="141">
        <f>+G61*Megrendelőlap!L61</f>
        <v>0</v>
      </c>
      <c r="R61" s="141">
        <f>+H61*Megrendelőlap!N61</f>
        <v>0</v>
      </c>
      <c r="S61" s="141">
        <f>+I61*Megrendelőlap!P61</f>
        <v>0</v>
      </c>
      <c r="T61" s="141"/>
    </row>
    <row r="62" spans="1:20" ht="12.75">
      <c r="A62" s="242" t="s">
        <v>281</v>
      </c>
      <c r="B62" s="208"/>
      <c r="C62" s="236">
        <v>565</v>
      </c>
      <c r="D62" s="231">
        <v>660</v>
      </c>
      <c r="E62" s="231">
        <v>460</v>
      </c>
      <c r="F62" s="231">
        <v>530</v>
      </c>
      <c r="G62" s="237">
        <v>515</v>
      </c>
      <c r="H62" s="208"/>
      <c r="I62" s="209"/>
      <c r="J62" s="244" t="s">
        <v>281</v>
      </c>
      <c r="L62" s="141"/>
      <c r="M62" s="141">
        <f>+C62*Megrendelőlap!D63</f>
        <v>0</v>
      </c>
      <c r="N62" s="141">
        <f>+D62*Megrendelőlap!F63</f>
        <v>0</v>
      </c>
      <c r="O62" s="141">
        <f>+E62*Megrendelőlap!H63</f>
        <v>0</v>
      </c>
      <c r="P62" s="141">
        <f>+F62*Megrendelőlap!J63</f>
        <v>0</v>
      </c>
      <c r="Q62" s="141">
        <f>+G62*Megrendelőlap!L63</f>
        <v>0</v>
      </c>
      <c r="R62" s="141">
        <f>+H62*Megrendelőlap!N63</f>
        <v>0</v>
      </c>
      <c r="S62" s="141">
        <f>+I62*Megrendelőlap!P63</f>
        <v>0</v>
      </c>
      <c r="T62" s="141"/>
    </row>
    <row r="63" spans="1:20" ht="12.75">
      <c r="A63" s="242" t="s">
        <v>290</v>
      </c>
      <c r="B63" s="208"/>
      <c r="C63" s="236">
        <v>990</v>
      </c>
      <c r="D63" s="231">
        <v>1090</v>
      </c>
      <c r="E63" s="231">
        <v>1030</v>
      </c>
      <c r="F63" s="231">
        <v>690</v>
      </c>
      <c r="G63" s="237">
        <v>990</v>
      </c>
      <c r="H63" s="361">
        <v>1090</v>
      </c>
      <c r="I63" s="209"/>
      <c r="J63" s="244" t="s">
        <v>290</v>
      </c>
      <c r="L63" s="141"/>
      <c r="M63" s="141">
        <f>+C63*Megrendelőlap!D64</f>
        <v>0</v>
      </c>
      <c r="N63" s="141">
        <f>+D63*Megrendelőlap!F64</f>
        <v>0</v>
      </c>
      <c r="O63" s="141">
        <f>+E63*Megrendelőlap!H64</f>
        <v>0</v>
      </c>
      <c r="P63" s="141">
        <f>+F63*Megrendelőlap!J64</f>
        <v>0</v>
      </c>
      <c r="Q63" s="141">
        <f>+G63*Megrendelőlap!L64</f>
        <v>0</v>
      </c>
      <c r="R63" s="141">
        <f>+H63*Megrendelőlap!N64</f>
        <v>0</v>
      </c>
      <c r="S63" s="141">
        <f>+I63*Megrendelőlap!P64</f>
        <v>0</v>
      </c>
      <c r="T63" s="141"/>
    </row>
    <row r="64" spans="1:20" ht="12.75">
      <c r="A64" s="242" t="s">
        <v>284</v>
      </c>
      <c r="B64" s="208"/>
      <c r="C64" s="236">
        <v>995</v>
      </c>
      <c r="D64" s="231">
        <v>845</v>
      </c>
      <c r="E64" s="231">
        <v>830</v>
      </c>
      <c r="F64" s="231">
        <v>1040</v>
      </c>
      <c r="G64" s="237">
        <v>1095</v>
      </c>
      <c r="H64" s="208"/>
      <c r="I64" s="209"/>
      <c r="J64" s="244" t="s">
        <v>284</v>
      </c>
      <c r="L64" s="141"/>
      <c r="M64" s="141">
        <f>+C64*Megrendelőlap!D65</f>
        <v>0</v>
      </c>
      <c r="N64" s="141">
        <f>+D64*Megrendelőlap!F65</f>
        <v>0</v>
      </c>
      <c r="O64" s="141">
        <f>+E64*Megrendelőlap!H65</f>
        <v>0</v>
      </c>
      <c r="P64" s="141">
        <f>+F64*Megrendelőlap!J65</f>
        <v>0</v>
      </c>
      <c r="Q64" s="141">
        <f>+G64*Megrendelőlap!L65</f>
        <v>0</v>
      </c>
      <c r="R64" s="141">
        <f>+H64*Megrendelőlap!N65</f>
        <v>0</v>
      </c>
      <c r="S64" s="141">
        <f>+I64*Megrendelőlap!P65</f>
        <v>0</v>
      </c>
      <c r="T64" s="141"/>
    </row>
    <row r="65" spans="1:20" ht="12.75">
      <c r="A65" s="242" t="s">
        <v>285</v>
      </c>
      <c r="B65" s="208"/>
      <c r="C65" s="236">
        <v>745</v>
      </c>
      <c r="D65" s="231">
        <v>945</v>
      </c>
      <c r="E65" s="231">
        <v>950</v>
      </c>
      <c r="F65" s="231">
        <v>845</v>
      </c>
      <c r="G65" s="237">
        <v>1090</v>
      </c>
      <c r="H65" s="208"/>
      <c r="I65" s="209"/>
      <c r="J65" s="244" t="s">
        <v>285</v>
      </c>
      <c r="L65" s="141"/>
      <c r="M65" s="141">
        <f>+C65*Megrendelőlap!D66</f>
        <v>0</v>
      </c>
      <c r="N65" s="141">
        <f>+D65*Megrendelőlap!F66</f>
        <v>0</v>
      </c>
      <c r="O65" s="141">
        <f>+E65*Megrendelőlap!H66</f>
        <v>0</v>
      </c>
      <c r="P65" s="141">
        <f>+F65*Megrendelőlap!J66</f>
        <v>0</v>
      </c>
      <c r="Q65" s="141">
        <f>+G65*Megrendelőlap!L66</f>
        <v>0</v>
      </c>
      <c r="R65" s="141">
        <f>+H65*Megrendelőlap!N66</f>
        <v>0</v>
      </c>
      <c r="S65" s="141">
        <f>+I65*Megrendelőlap!P66</f>
        <v>0</v>
      </c>
      <c r="T65" s="141"/>
    </row>
    <row r="66" spans="1:20" ht="12.75">
      <c r="A66" s="242" t="s">
        <v>286</v>
      </c>
      <c r="B66" s="208"/>
      <c r="C66" s="236">
        <v>845</v>
      </c>
      <c r="D66" s="231">
        <v>950</v>
      </c>
      <c r="E66" s="231">
        <v>995</v>
      </c>
      <c r="F66" s="231">
        <v>805</v>
      </c>
      <c r="G66" s="237">
        <v>915</v>
      </c>
      <c r="H66" s="361">
        <v>890</v>
      </c>
      <c r="I66" s="209"/>
      <c r="J66" s="244" t="s">
        <v>286</v>
      </c>
      <c r="L66" s="141"/>
      <c r="M66" s="141">
        <f>+C66*Megrendelőlap!D67</f>
        <v>0</v>
      </c>
      <c r="N66" s="141">
        <f>+D66*Megrendelőlap!F67</f>
        <v>0</v>
      </c>
      <c r="O66" s="141">
        <f>+E66*Megrendelőlap!H67</f>
        <v>0</v>
      </c>
      <c r="P66" s="141">
        <f>+F66*Megrendelőlap!J67</f>
        <v>0</v>
      </c>
      <c r="Q66" s="141">
        <f>+G66*Megrendelőlap!L67</f>
        <v>0</v>
      </c>
      <c r="R66" s="141">
        <f>+H66*Megrendelőlap!N67</f>
        <v>0</v>
      </c>
      <c r="S66" s="141">
        <f>+I66*Megrendelőlap!P67</f>
        <v>0</v>
      </c>
      <c r="T66" s="141"/>
    </row>
    <row r="67" spans="1:20" ht="12.75">
      <c r="A67" s="242" t="s">
        <v>287</v>
      </c>
      <c r="B67" s="208"/>
      <c r="C67" s="238">
        <v>1130</v>
      </c>
      <c r="D67" s="239">
        <v>1140</v>
      </c>
      <c r="E67" s="239">
        <v>915</v>
      </c>
      <c r="F67" s="239">
        <v>945</v>
      </c>
      <c r="G67" s="240">
        <v>1115</v>
      </c>
      <c r="H67" s="208"/>
      <c r="I67" s="209"/>
      <c r="J67" s="245" t="s">
        <v>287</v>
      </c>
      <c r="L67" s="141"/>
      <c r="M67" s="141">
        <f>+C67*Megrendelőlap!D68</f>
        <v>0</v>
      </c>
      <c r="N67" s="141">
        <f>+D67*Megrendelőlap!F68</f>
        <v>0</v>
      </c>
      <c r="O67" s="141">
        <f>+E67*Megrendelőlap!H68</f>
        <v>0</v>
      </c>
      <c r="P67" s="141">
        <f>+F67*Megrendelőlap!J68</f>
        <v>0</v>
      </c>
      <c r="Q67" s="141">
        <f>+G67*Megrendelőlap!L68</f>
        <v>0</v>
      </c>
      <c r="R67" s="141">
        <f>+H67*Megrendelőlap!N68</f>
        <v>0</v>
      </c>
      <c r="S67" s="141">
        <f>+I67*Megrendelőlap!P68</f>
        <v>0</v>
      </c>
      <c r="T67" s="141"/>
    </row>
    <row r="68" spans="1:20" ht="12.75">
      <c r="A68" s="241" t="s">
        <v>363</v>
      </c>
      <c r="B68" s="208"/>
      <c r="C68" s="232">
        <v>99</v>
      </c>
      <c r="D68" s="232">
        <v>99</v>
      </c>
      <c r="E68" s="232">
        <v>99</v>
      </c>
      <c r="F68" s="232">
        <v>99</v>
      </c>
      <c r="G68" s="232">
        <v>99</v>
      </c>
      <c r="H68" s="208"/>
      <c r="I68" s="209"/>
      <c r="J68" s="243" t="s">
        <v>363</v>
      </c>
      <c r="M68" s="141">
        <f>+C68*Megrendelőlap!D69</f>
        <v>0</v>
      </c>
      <c r="N68" s="141">
        <f>+D68*Megrendelőlap!F69</f>
        <v>0</v>
      </c>
      <c r="O68" s="141">
        <f>+E68*Megrendelőlap!H69</f>
        <v>0</v>
      </c>
      <c r="P68" s="141">
        <f>+F68*Megrendelőlap!J69</f>
        <v>0</v>
      </c>
      <c r="Q68" s="141">
        <f>+G68*Megrendelőlap!L69</f>
        <v>0</v>
      </c>
      <c r="R68" s="141">
        <f>+H68*Megrendelőlap!N69</f>
        <v>0</v>
      </c>
      <c r="S68" s="141">
        <f>+I68*Megrendelőlap!P69</f>
        <v>0</v>
      </c>
      <c r="T68" s="141"/>
    </row>
    <row r="69" spans="1:20" ht="12.75">
      <c r="A69" s="241" t="s">
        <v>365</v>
      </c>
      <c r="B69" s="208"/>
      <c r="C69" s="232">
        <v>99</v>
      </c>
      <c r="D69" s="232">
        <v>99</v>
      </c>
      <c r="E69" s="232">
        <v>99</v>
      </c>
      <c r="F69" s="232">
        <v>99</v>
      </c>
      <c r="G69" s="232">
        <v>99</v>
      </c>
      <c r="H69" s="208"/>
      <c r="I69" s="209"/>
      <c r="J69" s="243" t="s">
        <v>365</v>
      </c>
      <c r="K69">
        <f>SUM(L2:S74)</f>
        <v>0</v>
      </c>
      <c r="M69" s="141">
        <f>+C69*Megrendelőlap!D70</f>
        <v>0</v>
      </c>
      <c r="N69" s="141">
        <f>+D69*Megrendelőlap!F70</f>
        <v>0</v>
      </c>
      <c r="O69" s="141">
        <f>+E69*Megrendelőlap!H70</f>
        <v>0</v>
      </c>
      <c r="P69" s="141">
        <f>+F69*Megrendelőlap!J70</f>
        <v>0</v>
      </c>
      <c r="Q69" s="141">
        <f>+G69*Megrendelőlap!L70</f>
        <v>0</v>
      </c>
      <c r="R69" s="141">
        <f>+H69*Megrendelőlap!N70</f>
        <v>0</v>
      </c>
      <c r="S69" s="141">
        <f>+I69*Megrendelőlap!P70</f>
        <v>0</v>
      </c>
      <c r="T69" s="141"/>
    </row>
    <row r="70" spans="1:19" ht="12.75">
      <c r="A70" s="241" t="s">
        <v>367</v>
      </c>
      <c r="B70" s="208"/>
      <c r="C70" s="232">
        <v>99</v>
      </c>
      <c r="D70" s="232">
        <v>99</v>
      </c>
      <c r="E70" s="232">
        <v>99</v>
      </c>
      <c r="F70" s="232">
        <v>99</v>
      </c>
      <c r="G70" s="232">
        <v>99</v>
      </c>
      <c r="H70" s="208"/>
      <c r="I70" s="209"/>
      <c r="J70" s="243" t="s">
        <v>367</v>
      </c>
      <c r="M70" s="141">
        <f>+C70*Megrendelőlap!D71</f>
        <v>0</v>
      </c>
      <c r="N70" s="141">
        <f>+D70*Megrendelőlap!F71</f>
        <v>0</v>
      </c>
      <c r="O70" s="141">
        <f>+E70*Megrendelőlap!H71</f>
        <v>0</v>
      </c>
      <c r="P70" s="141">
        <f>+F70*Megrendelőlap!J71</f>
        <v>0</v>
      </c>
      <c r="Q70" s="141">
        <f>+G70*Megrendelőlap!L71</f>
        <v>0</v>
      </c>
      <c r="R70" s="141">
        <f>+H70*Megrendelőlap!N71</f>
        <v>0</v>
      </c>
      <c r="S70" s="141">
        <f>+I70*Megrendelőlap!P71</f>
        <v>0</v>
      </c>
    </row>
    <row r="71" spans="1:19" ht="12.75">
      <c r="A71" s="241" t="s">
        <v>369</v>
      </c>
      <c r="B71" s="208"/>
      <c r="C71" s="232">
        <v>99</v>
      </c>
      <c r="D71" s="232">
        <v>99</v>
      </c>
      <c r="E71" s="232">
        <v>99</v>
      </c>
      <c r="F71" s="232">
        <v>99</v>
      </c>
      <c r="G71" s="232">
        <v>99</v>
      </c>
      <c r="H71" s="208"/>
      <c r="I71" s="209"/>
      <c r="J71" s="243" t="s">
        <v>369</v>
      </c>
      <c r="M71" s="141">
        <f>+C71*Megrendelőlap!D72</f>
        <v>0</v>
      </c>
      <c r="N71" s="141">
        <f>+D71*Megrendelőlap!F72</f>
        <v>0</v>
      </c>
      <c r="O71" s="141">
        <f>+E71*Megrendelőlap!H72</f>
        <v>0</v>
      </c>
      <c r="P71" s="141">
        <f>+F71*Megrendelőlap!J72</f>
        <v>0</v>
      </c>
      <c r="Q71" s="141">
        <f>+G71*Megrendelőlap!L72</f>
        <v>0</v>
      </c>
      <c r="R71" s="141">
        <f>+H71*Megrendelőlap!N72</f>
        <v>0</v>
      </c>
      <c r="S71" s="141">
        <f>+I71*Megrendelőlap!P72</f>
        <v>0</v>
      </c>
    </row>
    <row r="72" spans="1:19" ht="12.75">
      <c r="A72" s="241" t="s">
        <v>371</v>
      </c>
      <c r="B72" s="208"/>
      <c r="C72" s="232">
        <v>99</v>
      </c>
      <c r="D72" s="232">
        <v>99</v>
      </c>
      <c r="E72" s="232">
        <v>99</v>
      </c>
      <c r="F72" s="232">
        <v>99</v>
      </c>
      <c r="G72" s="232">
        <v>99</v>
      </c>
      <c r="H72" s="208"/>
      <c r="I72" s="209"/>
      <c r="J72" s="243" t="s">
        <v>371</v>
      </c>
      <c r="M72" s="141">
        <f>+C72*Megrendelőlap!D73</f>
        <v>0</v>
      </c>
      <c r="N72" s="141">
        <f>+D72*Megrendelőlap!F73</f>
        <v>0</v>
      </c>
      <c r="O72" s="141">
        <f>+E72*Megrendelőlap!H73</f>
        <v>0</v>
      </c>
      <c r="P72" s="141">
        <f>+F72*Megrendelőlap!J73</f>
        <v>0</v>
      </c>
      <c r="Q72" s="141">
        <f>+G72*Megrendelőlap!L73</f>
        <v>0</v>
      </c>
      <c r="R72" s="141">
        <f>+H72*Megrendelőlap!N73</f>
        <v>0</v>
      </c>
      <c r="S72" s="141">
        <f>+I72*Megrendelőlap!P73</f>
        <v>0</v>
      </c>
    </row>
    <row r="73" spans="1:19" ht="12.75">
      <c r="A73" s="241" t="s">
        <v>373</v>
      </c>
      <c r="B73" s="208"/>
      <c r="C73" s="232">
        <v>99</v>
      </c>
      <c r="D73" s="232">
        <v>99</v>
      </c>
      <c r="E73" s="232">
        <v>99</v>
      </c>
      <c r="F73" s="232">
        <v>99</v>
      </c>
      <c r="G73" s="232">
        <v>99</v>
      </c>
      <c r="H73" s="208"/>
      <c r="I73" s="209"/>
      <c r="J73" s="243" t="s">
        <v>373</v>
      </c>
      <c r="M73" s="141">
        <f>+C73*Megrendelőlap!D74</f>
        <v>0</v>
      </c>
      <c r="N73" s="141">
        <f>+D73*Megrendelőlap!F74</f>
        <v>0</v>
      </c>
      <c r="O73" s="141">
        <f>+E73*Megrendelőlap!H74</f>
        <v>0</v>
      </c>
      <c r="P73" s="141">
        <f>+F73*Megrendelőlap!J74</f>
        <v>0</v>
      </c>
      <c r="Q73" s="141">
        <f>+G73*Megrendelőlap!L74</f>
        <v>0</v>
      </c>
      <c r="R73" s="141">
        <f>+H73*Megrendelőlap!N74</f>
        <v>0</v>
      </c>
      <c r="S73" s="141">
        <f>+I73*Megrendelőlap!P74</f>
        <v>0</v>
      </c>
    </row>
    <row r="74" spans="1:19" ht="12.75">
      <c r="A74" s="241" t="s">
        <v>375</v>
      </c>
      <c r="B74" s="210"/>
      <c r="C74" s="277">
        <v>199</v>
      </c>
      <c r="D74" s="277">
        <v>199</v>
      </c>
      <c r="E74" s="277">
        <v>199</v>
      </c>
      <c r="F74" s="277">
        <v>199</v>
      </c>
      <c r="G74" s="277">
        <v>199</v>
      </c>
      <c r="H74" s="210"/>
      <c r="I74" s="211"/>
      <c r="J74" s="243" t="s">
        <v>375</v>
      </c>
      <c r="M74" s="141">
        <f>+C74*Megrendelőlap!D75</f>
        <v>0</v>
      </c>
      <c r="N74" s="141">
        <f>+D74*Megrendelőlap!F75</f>
        <v>0</v>
      </c>
      <c r="O74" s="141">
        <f>+E74*Megrendelőlap!H75</f>
        <v>0</v>
      </c>
      <c r="P74" s="141">
        <f>+F74*Megrendelőlap!J75</f>
        <v>0</v>
      </c>
      <c r="Q74" s="141">
        <f>+G74*Megrendelőlap!L75</f>
        <v>0</v>
      </c>
      <c r="R74" s="141">
        <f>+H74*Megrendelőlap!N75</f>
        <v>0</v>
      </c>
      <c r="S74" s="141">
        <f>+I74*Megrendelőlap!P75</f>
        <v>0</v>
      </c>
    </row>
    <row r="75" spans="1:10" ht="12.75">
      <c r="A75" s="241" t="s">
        <v>377</v>
      </c>
      <c r="B75" s="210"/>
      <c r="C75" s="295">
        <v>199</v>
      </c>
      <c r="D75" s="295">
        <v>199</v>
      </c>
      <c r="E75" s="295">
        <v>199</v>
      </c>
      <c r="F75" s="295">
        <v>199</v>
      </c>
      <c r="G75" s="295">
        <v>199</v>
      </c>
      <c r="H75" s="276"/>
      <c r="I75" s="211"/>
      <c r="J75" s="243" t="s">
        <v>377</v>
      </c>
    </row>
  </sheetData>
  <sheetProtection selectLockedCells="1" selectUnlockedCells="1"/>
  <mergeCells count="1">
    <mergeCell ref="A1:B1"/>
  </mergeCells>
  <printOptions/>
  <pageMargins left="1.5798611111111112" right="0.75" top="1" bottom="1" header="0.5118055555555555" footer="0.511805555555555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hajnesz</cp:lastModifiedBy>
  <cp:lastPrinted>2015-06-17T09:18:00Z</cp:lastPrinted>
  <dcterms:created xsi:type="dcterms:W3CDTF">2015-02-23T13:58:52Z</dcterms:created>
  <dcterms:modified xsi:type="dcterms:W3CDTF">2019-08-28T11:15:28Z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