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400" windowHeight="12195" tabRatio="729" activeTab="0"/>
  </bookViews>
  <sheets>
    <sheet name="Étlap" sheetId="1" r:id="rId1"/>
    <sheet name="Megrendelőlap" sheetId="2" r:id="rId2"/>
    <sheet name="Árak" sheetId="3" r:id="rId3"/>
  </sheets>
  <externalReferences>
    <externalReference r:id="rId6"/>
  </externalReferences>
  <definedNames>
    <definedName name="_xlnm.Print_Titles" localSheetId="0">'Étlap'!$1:$2</definedName>
    <definedName name="_xlnm.Print_Area" localSheetId="2">'Árak'!$A$1:$J$78</definedName>
    <definedName name="_xlnm.Print_Area" localSheetId="0">'Étlap'!$A$1:$O$70</definedName>
    <definedName name="_xlnm.Print_Area" localSheetId="1">'Megrendelőlap'!$A$1:$N$67</definedName>
  </definedNames>
  <calcPr fullCalcOnLoad="1"/>
</workbook>
</file>

<file path=xl/sharedStrings.xml><?xml version="1.0" encoding="utf-8"?>
<sst xmlns="http://schemas.openxmlformats.org/spreadsheetml/2006/main" count="1383" uniqueCount="597">
  <si>
    <t>RE1</t>
  </si>
  <si>
    <t>Reggeli</t>
  </si>
  <si>
    <t>RE2</t>
  </si>
  <si>
    <t>A1</t>
  </si>
  <si>
    <t>Levesek</t>
  </si>
  <si>
    <t>A2</t>
  </si>
  <si>
    <t>A3</t>
  </si>
  <si>
    <t>B</t>
  </si>
  <si>
    <t>Húsos levesek</t>
  </si>
  <si>
    <t>C</t>
  </si>
  <si>
    <t>Kedvencek</t>
  </si>
  <si>
    <t>D</t>
  </si>
  <si>
    <t>Hidegkonyhai készitmények</t>
  </si>
  <si>
    <t>E</t>
  </si>
  <si>
    <t>Főzelékek és könnyű zöldségételek</t>
  </si>
  <si>
    <t>F</t>
  </si>
  <si>
    <t>Főzelékek</t>
  </si>
  <si>
    <t>G</t>
  </si>
  <si>
    <t>Tészták</t>
  </si>
  <si>
    <t>H1</t>
  </si>
  <si>
    <t>Húsos tészták</t>
  </si>
  <si>
    <t>H2</t>
  </si>
  <si>
    <t>Olasz tészták
(erdeti olasz tésztából, olasz recept alapján)</t>
  </si>
  <si>
    <t>I</t>
  </si>
  <si>
    <t>Főétel</t>
  </si>
  <si>
    <t>J</t>
  </si>
  <si>
    <t>K</t>
  </si>
  <si>
    <t>L</t>
  </si>
  <si>
    <t>M</t>
  </si>
  <si>
    <t>N</t>
  </si>
  <si>
    <t>O</t>
  </si>
  <si>
    <t>Ínyencségek 
Laci bácsitól</t>
  </si>
  <si>
    <t>O3</t>
  </si>
  <si>
    <t>Prémium ételek</t>
  </si>
  <si>
    <t>PN</t>
  </si>
  <si>
    <t>P</t>
  </si>
  <si>
    <t>Q</t>
  </si>
  <si>
    <t>R</t>
  </si>
  <si>
    <t>S</t>
  </si>
  <si>
    <t>Desszert</t>
  </si>
  <si>
    <t>T</t>
  </si>
  <si>
    <t>Sütemények</t>
  </si>
  <si>
    <t>U</t>
  </si>
  <si>
    <t>V</t>
  </si>
  <si>
    <t>Savanyúság</t>
  </si>
  <si>
    <t>W</t>
  </si>
  <si>
    <t>X</t>
  </si>
  <si>
    <t>Kenyér</t>
  </si>
  <si>
    <t>Kenyércipó</t>
  </si>
  <si>
    <t>P1</t>
  </si>
  <si>
    <t>Leves</t>
  </si>
  <si>
    <t>P2</t>
  </si>
  <si>
    <t>P3</t>
  </si>
  <si>
    <t>P4</t>
  </si>
  <si>
    <t>P5</t>
  </si>
  <si>
    <t>Z1</t>
  </si>
  <si>
    <t>Fitness és alakbarát</t>
  </si>
  <si>
    <t>Z2</t>
  </si>
  <si>
    <t>Friss saláták</t>
  </si>
  <si>
    <t>Z3</t>
  </si>
  <si>
    <t>Testsúly-csökkentő</t>
  </si>
  <si>
    <t>Z4</t>
  </si>
  <si>
    <t>Balázsfitness</t>
  </si>
  <si>
    <t>Z5</t>
  </si>
  <si>
    <t>Z6</t>
  </si>
  <si>
    <t>Cukorbetegek részére</t>
  </si>
  <si>
    <t>Z7</t>
  </si>
  <si>
    <t>Vegetáriánus</t>
  </si>
  <si>
    <t>Z8</t>
  </si>
  <si>
    <t>Kismama ételek</t>
  </si>
  <si>
    <t>Z9</t>
  </si>
  <si>
    <t>Tiszta Szívvel</t>
  </si>
  <si>
    <t>Z10</t>
  </si>
  <si>
    <t>Dia desszert</t>
  </si>
  <si>
    <t>Z11</t>
  </si>
  <si>
    <t>Ebéd</t>
  </si>
  <si>
    <t>Uzsonna</t>
  </si>
  <si>
    <t>Vacsora</t>
  </si>
  <si>
    <t>Megrendelőlap</t>
  </si>
  <si>
    <t>Hétfő</t>
  </si>
  <si>
    <t>Kedd</t>
  </si>
  <si>
    <t>Szerda</t>
  </si>
  <si>
    <t>Csütörtök</t>
  </si>
  <si>
    <t>Péntek</t>
  </si>
  <si>
    <t>Szombat</t>
  </si>
  <si>
    <t>Vasárnap</t>
  </si>
  <si>
    <t>E1</t>
  </si>
  <si>
    <t>E2</t>
  </si>
  <si>
    <t>F1</t>
  </si>
  <si>
    <t>F2</t>
  </si>
  <si>
    <t>Olasz tészták</t>
  </si>
  <si>
    <t>K1</t>
  </si>
  <si>
    <t>K2</t>
  </si>
  <si>
    <t>L1</t>
  </si>
  <si>
    <t>L2</t>
  </si>
  <si>
    <t>M1</t>
  </si>
  <si>
    <t>M2</t>
  </si>
  <si>
    <t>O1</t>
  </si>
  <si>
    <t>Ínyencségek Laci bácsitól</t>
  </si>
  <si>
    <t>O2</t>
  </si>
  <si>
    <t>Pn</t>
  </si>
  <si>
    <t>Dia Desszert</t>
  </si>
  <si>
    <t>Név:</t>
  </si>
  <si>
    <t>Szállítási cím:</t>
  </si>
  <si>
    <t>Számlázási cím:</t>
  </si>
  <si>
    <t>Telefon:</t>
  </si>
  <si>
    <t>Mobiltelefon:</t>
  </si>
  <si>
    <t>Összeg:</t>
  </si>
  <si>
    <t>Z55</t>
  </si>
  <si>
    <t>Office menü</t>
  </si>
  <si>
    <t>Extra menü</t>
  </si>
  <si>
    <t xml:space="preserve">Menü </t>
  </si>
  <si>
    <t>Menü</t>
  </si>
  <si>
    <t>Nyugdíjas menü</t>
  </si>
  <si>
    <t>1. Galuska</t>
  </si>
  <si>
    <t>1. Rizi-bizi</t>
  </si>
  <si>
    <t>2. Kis bécsi szelet</t>
  </si>
  <si>
    <t>Tejfölös uborkasaláta</t>
  </si>
  <si>
    <t>1. Burgonyapüré</t>
  </si>
  <si>
    <t>Burgonyás pogácsa</t>
  </si>
  <si>
    <t>Eperkrémleves nektarinnal *</t>
  </si>
  <si>
    <t>Magyaros zöldborsófőzelék</t>
  </si>
  <si>
    <t>Baconos, juhtúrós sztrapacska</t>
  </si>
  <si>
    <t>Panírozott halrudak, párolt rizs, tartármártás</t>
  </si>
  <si>
    <t>Tejfölös sertéspaprikás</t>
  </si>
  <si>
    <t>Vegyes tál (rántott csirkemell, rántott sajt)</t>
  </si>
  <si>
    <t>Bounty szelet</t>
  </si>
  <si>
    <t>Málnás krémes</t>
  </si>
  <si>
    <t>2. Párolt rizs, tartármártás</t>
  </si>
  <si>
    <t>Virslis, füstöltsajtos, mustáros párna</t>
  </si>
  <si>
    <t>Magyaros burgonyafőzelék</t>
  </si>
  <si>
    <t>Lencsefőzelék</t>
  </si>
  <si>
    <t>Túrós derelye fahéjas porcukorral *</t>
  </si>
  <si>
    <t>Tejszínes csirkemell csíkok, spagetti, reszelt sajt</t>
  </si>
  <si>
    <t xml:space="preserve">Bolognai ragus penne sonkával, gombával, zöldborsóval, parmezánnal </t>
  </si>
  <si>
    <t>Bécsi szelet</t>
  </si>
  <si>
    <t>Csülök Pékné módra, velesült burgonya (sertéscsülök hagymás, fűszeres burgonyával egyben sütve)</t>
  </si>
  <si>
    <t>Gyümölcsrizs</t>
  </si>
  <si>
    <t>Ischler</t>
  </si>
  <si>
    <t>Sajtos rúd</t>
  </si>
  <si>
    <t>Csokis croissant</t>
  </si>
  <si>
    <t>Húsos lasagne reszelt sajttal</t>
  </si>
  <si>
    <t>Zöldbabfőzelék</t>
  </si>
  <si>
    <t>Túrós tészta császárszalonnával</t>
  </si>
  <si>
    <t>Csirkepaprikás (csirkecombból)</t>
  </si>
  <si>
    <t>Szezámmagos rántott csirkemell</t>
  </si>
  <si>
    <t>Mátrai-borzas (sertésborda burgonyás bundában, tejföl, reszelt sajt), vegyes köret</t>
  </si>
  <si>
    <t>Vörösboros borjúpörkölt</t>
  </si>
  <si>
    <t>Kakaós csiga</t>
  </si>
  <si>
    <t>Brassói aprópecsenye (pulykából)</t>
  </si>
  <si>
    <t>Spenótfőzelék</t>
  </si>
  <si>
    <t>Krumplis tészta *</t>
  </si>
  <si>
    <t>Milánói makaróni, reszelt sajt</t>
  </si>
  <si>
    <t xml:space="preserve">Olasz penne mascarponés, tárkonyos csirkeraguval, reszelt parmezánnal </t>
  </si>
  <si>
    <t>Sonkás, gombás palacsinta rántva reszelt sajttal</t>
  </si>
  <si>
    <t>Rántott pulykamell csípős bundában sütve</t>
  </si>
  <si>
    <t>Grillezett csirkemell tejszínes rokfortmártással</t>
  </si>
  <si>
    <t>Urasági töltött karaj (rántott sertéskaraj fokhagymás, tejfölös füstölt sajttal, füstölt sonkával töltve), fűszeres burgonyával, sült káposztával</t>
  </si>
  <si>
    <t>Paprikás uborkasaláta (enyhén csípős)</t>
  </si>
  <si>
    <t>1. Kukoricás rizs</t>
  </si>
  <si>
    <t>2. Burgonyakrokett</t>
  </si>
  <si>
    <t>Tepertős pogácsa</t>
  </si>
  <si>
    <t xml:space="preserve">Diós búrkifli </t>
  </si>
  <si>
    <t>Aranygaluska csokiszósszal *</t>
  </si>
  <si>
    <t>Babfőzelék</t>
  </si>
  <si>
    <t>Bakonyi pulykatokány (tejfölös, gombás)</t>
  </si>
  <si>
    <t>Rántott camembert</t>
  </si>
  <si>
    <t>Sajttal töltött rántott sertésborda</t>
  </si>
  <si>
    <t>1. Sertéspörkölt</t>
  </si>
  <si>
    <t>2. Szarvacska tészta</t>
  </si>
  <si>
    <t>Francia pudingos szelet</t>
  </si>
  <si>
    <t>Grill csirkemell (pác: joghurt, olívaolaj, bazsalikom, koriander, fokhagyma)</t>
  </si>
  <si>
    <t>Csalamádé</t>
  </si>
  <si>
    <t>1. Tepsis burgonya</t>
  </si>
  <si>
    <t>Fahéjas, cukros briós</t>
  </si>
  <si>
    <t>Virslis, sajtos, pizzás croissant</t>
  </si>
  <si>
    <t>Mézes citromkrémleves mentás sült habbal  *</t>
  </si>
  <si>
    <t>Tejszínes gyümölcsleves *</t>
  </si>
  <si>
    <t>Pulykapörkölt, kagyló tészta</t>
  </si>
  <si>
    <t xml:space="preserve">Bébirépás zöldborsófőzelék </t>
  </si>
  <si>
    <t>Négysajtos penne csirkehússal</t>
  </si>
  <si>
    <t>Vargányás harcsapaprikás</t>
  </si>
  <si>
    <t>Mézben pácolt bundázott pulykamell falatok</t>
  </si>
  <si>
    <t>1. Jázmin rizs</t>
  </si>
  <si>
    <t>Tejszínes, tárkonyos csirkeragu, jázmin rizs</t>
  </si>
  <si>
    <t>Szilvás croissant</t>
  </si>
  <si>
    <t>Palócleves (tejföl, zöldbab, burgonya, marhahús)</t>
  </si>
  <si>
    <t>Vadas húsgombóc, spagetti</t>
  </si>
  <si>
    <t>Piskóta csokiszósszal</t>
  </si>
  <si>
    <t>Rántott vegyes zöldségek (karfiol, brokkoli, gomba)</t>
  </si>
  <si>
    <t>Csirkemelles, gombás, tejszínes, fehérboros ragu olasz szélesmetélttel</t>
  </si>
  <si>
    <t xml:space="preserve"> Zsivány batyu (sajttal, sonkával, kolbásszal, baconnel töltött rántott pulykamell) </t>
  </si>
  <si>
    <t xml:space="preserve">Paradicsomos olasz spagetti mozzarellagolyókkal és pirított csirkefalatokkal </t>
  </si>
  <si>
    <t>Nanaimo (tejszínkrém kókuszos, mandulás kekszen csokoládéval díszítve)</t>
  </si>
  <si>
    <t xml:space="preserve">Dobszelet </t>
  </si>
  <si>
    <t xml:space="preserve">Fanta szelet </t>
  </si>
  <si>
    <t>Diós guba vaníliasodóval *</t>
  </si>
  <si>
    <t>1. Tökmagos rizs</t>
  </si>
  <si>
    <t>Csirkemell prágai sonkával, sajttal megsütve</t>
  </si>
  <si>
    <t xml:space="preserve">Mandulával szórt csirkecombfilé velesült szilvával, rozmaringos sült burgonya </t>
  </si>
  <si>
    <t xml:space="preserve">Vegyes halászlé (pontyból készült halászlé harcsa falatokkal) </t>
  </si>
  <si>
    <t>2. Vagdalt</t>
  </si>
  <si>
    <t xml:space="preserve">Rántott harcsa </t>
  </si>
  <si>
    <t>ZX</t>
  </si>
  <si>
    <t>Búzacsírás teljes kiörlésű cipó</t>
  </si>
  <si>
    <t xml:space="preserve">Fahéjas szilvaleves * </t>
  </si>
  <si>
    <t xml:space="preserve">Gulyásleves </t>
  </si>
  <si>
    <t>2. Mini fasírt golyók</t>
  </si>
  <si>
    <t>1. Sertéssült</t>
  </si>
  <si>
    <t xml:space="preserve">Lúdláb szelet </t>
  </si>
  <si>
    <t>Paradicsomsaláta</t>
  </si>
  <si>
    <t>Olasz spirál tészta húsos, paradicsomos zöldségraguval (sárgarépával, kukoricával, sertéshússal készítve), reszelt parmezánnal</t>
  </si>
  <si>
    <t>Korhelyleves (tejfölös, házias raguleves füstölt kolbásszal, savanyúkáposztával)</t>
  </si>
  <si>
    <t>Majonézes burgonya natúr csirkemell csíkokkal</t>
  </si>
  <si>
    <t>Medvehagymás túrókrémmel töltött sonkatekercs majonézes kukoricasalátával</t>
  </si>
  <si>
    <t>Orosz hússaláta (majonéz, sertéshús, burgonya, tojás, uborka, alma)</t>
  </si>
  <si>
    <t xml:space="preserve">2. Rántott sajt * </t>
  </si>
  <si>
    <t>2. Vegyes köret</t>
  </si>
  <si>
    <t>Füstölt csülökkel töltött sertéskaraj petrezselymes tormamártással, kéksajtos reszelt burgonyával, pezsgős káposztával</t>
  </si>
  <si>
    <t>Tavaszi vegyes vágott, édesítőszerekkel</t>
  </si>
  <si>
    <t>Káposztával töltött almapaprika, édesítőszerekkel</t>
  </si>
  <si>
    <t>Csípős vegyes vágott, édesítőszerekkel</t>
  </si>
  <si>
    <t>Káposztasaláta, édesítőszerekkel</t>
  </si>
  <si>
    <t>Francia csirkemell, sült zöldségek</t>
  </si>
  <si>
    <t>Csirkemell sonkával, sajttal kemencében sütve, fűszervajas-parmezános párolt zöldségek</t>
  </si>
  <si>
    <t>Daragaluska-leves</t>
  </si>
  <si>
    <t>Sárgaborsóleves, pirított kenyérkockával</t>
  </si>
  <si>
    <t>Újházy tyúkhúsleves (csirkemelles, zöldséges, gombás)</t>
  </si>
  <si>
    <t>Zöldborsóleves *</t>
  </si>
  <si>
    <t>Karfiolleves *</t>
  </si>
  <si>
    <t>Dupla casino tojás franciasalátával</t>
  </si>
  <si>
    <t>Chicken and chips (aranysárga fűszeres bundában sült csirkemell szeletek sült burgonyával)</t>
  </si>
  <si>
    <t>2. Csirkeropogós</t>
  </si>
  <si>
    <t>1. Pulyka brassói</t>
  </si>
  <si>
    <t>Chilis bab, reszelt sajt</t>
  </si>
  <si>
    <t>Tarhonyáshús</t>
  </si>
  <si>
    <t>1. Orsó tészta</t>
  </si>
  <si>
    <t>2. Galuska</t>
  </si>
  <si>
    <t>Majonézes, sonkás sajtsaláta (alma, háromféle sajt, kukorica, csemegeuborka)</t>
  </si>
  <si>
    <t xml:space="preserve">Őszibarackos, sajtos rakott csirkemell, párolt karotta, párolt rizs </t>
  </si>
  <si>
    <t>1. Natúr csirkemell</t>
  </si>
  <si>
    <t>2. Jázmin rizs, tzatziki</t>
  </si>
  <si>
    <t>Francia csirkemell (dijoni mustáros sajtmártásban sütve), sült zöldségek</t>
  </si>
  <si>
    <t>Gyros csirkemell falatok, tzatziki, zöldsaláta (fejes káposzta, kígyóuborka, paradicsom, hüvelyes zöldborsó)</t>
  </si>
  <si>
    <t>Roston csirkemell csíkozva, grill zöldség tál (bébirépa, ceruzabab, lilahagyma, gomba paprika)</t>
  </si>
  <si>
    <t>Cézár saláta (jégsaláta, csirkehús, paradicsom, uborka, olívaolajos öntettel, tartármártás, reszelt sajt, pirított kenyérkocka)</t>
  </si>
  <si>
    <t>Dupla mozzarella saláta (sonka, jégsaláta, kígyóuborka, paradicsom), bazsalikomos olívás öntettel</t>
  </si>
  <si>
    <t>Mátrai saláta (csirkemell csíkok, jégsaláta, paradicsom, sárgarépa, reszelt sajt, tartármártás)</t>
  </si>
  <si>
    <t>Párolt zöldségek brokkoliropogóssal *</t>
  </si>
  <si>
    <t>Gombával töltött csirkemell, sajtmártás, zöldborsós barnarizs</t>
  </si>
  <si>
    <t>Narancsos-fűszeres olívaolajban pácolt, ropogósra süt csirkemell szeletek, párolt káposzta</t>
  </si>
  <si>
    <t>Szezámmagos rántott csirkemell, görögsaláta</t>
  </si>
  <si>
    <t>Zöldfűszeres fetasajtos pulykamell, fűszervajas, párolt zöldségek</t>
  </si>
  <si>
    <t>Vadas csirketokány, durum penne</t>
  </si>
  <si>
    <t>Csirkeropogós, franciasaláta, édesítőszerekkel</t>
  </si>
  <si>
    <t>Sajtos, olívás pulykaszeletek, brüsszeli zöldségköret (tejfölös, füstölt ízű)</t>
  </si>
  <si>
    <t>Zöldséges pennetészta, sajtszórat *</t>
  </si>
  <si>
    <t>Sült csirkemell, almás párolt káposzta, édesítőszerekkel, tört burgonya</t>
  </si>
  <si>
    <t>Sonkás lasagne paradicsomkarikákkal összesütve</t>
  </si>
  <si>
    <t>Tejfölös rakott hal (burgonyás, gombás)</t>
  </si>
  <si>
    <t>Vega Sztroganoff (tejszínes, mustáros, csemege uborkás gombaragu), törökrizzsel *</t>
  </si>
  <si>
    <t>Tojásos, füstöltsajtos rakott karfiol pirított szezámmaggal *</t>
  </si>
  <si>
    <t>Szeletben sült csirkemell, meggymártás, főtt burgonya</t>
  </si>
  <si>
    <t>Francia hagymaleves füstölt sajttal, pirított kiflikarikával *</t>
  </si>
  <si>
    <t>Paradicsomleves *</t>
  </si>
  <si>
    <t>Tejszínes almafőzelék</t>
  </si>
  <si>
    <t>Francia narancsos madártej levendula habbal</t>
  </si>
  <si>
    <t>Paradicsomleves, Szezámmagos rántott csirkemell, görögsaláta</t>
  </si>
  <si>
    <t>Tejfölös bableves *</t>
  </si>
  <si>
    <t>Brokkolikrémleves, pirított kenyérkockával *</t>
  </si>
  <si>
    <t>Banános, őszibarackos gyümölcsleves *</t>
  </si>
  <si>
    <t>Tejfölös gombaleves galuskával *</t>
  </si>
  <si>
    <t xml:space="preserve">1. Főtt tojás (2 db) * </t>
  </si>
  <si>
    <t>SU1</t>
  </si>
  <si>
    <t>SU2</t>
  </si>
  <si>
    <t>1. Csirkemelles, tejfölös rakott brokkoli mozzarellával pirítva [F]</t>
  </si>
  <si>
    <t>Magyaros szárnyasmáj (lecsós, majorannás), rizi-bizi  [F]</t>
  </si>
  <si>
    <t>2. Tarhonya</t>
  </si>
  <si>
    <t>Pad thai (ázsiai üvegtészta sertéshússal, pirított zöldségekkel és mogyoróval, csípős egzotikus szószban)</t>
  </si>
  <si>
    <t>Füstölt csirkemell steak, laskagombás borjúmáj raguval, burgonyapürével</t>
  </si>
  <si>
    <t>Céklasaláta</t>
  </si>
  <si>
    <t>Són sült csirkecomb, párolt rizs, brokkolipüré  [F]</t>
  </si>
  <si>
    <t>Sült halszeletek, márványsajtos tejszínmártás, párolt zöldség, rizs</t>
  </si>
  <si>
    <t>Sült halszeletek, márványsajtos tejszínmártás (enyhén citromos), párolt zöldség, rizs</t>
  </si>
  <si>
    <t>TVE1</t>
  </si>
  <si>
    <t>TV2</t>
  </si>
  <si>
    <t>TV3</t>
  </si>
  <si>
    <t>TV4</t>
  </si>
  <si>
    <t>TVE5</t>
  </si>
  <si>
    <t>TVE6</t>
  </si>
  <si>
    <t>A TVE sorok kínálatát a vega és vegán életmód követői egyaránt fogyaszthatják.</t>
  </si>
  <si>
    <t>Sulidő 1</t>
  </si>
  <si>
    <t>Sulidő 2</t>
  </si>
  <si>
    <t>Balázsfit</t>
  </si>
  <si>
    <t>Búzacsírás teljes kiőrlésű cipó</t>
  </si>
  <si>
    <t>SPEED menü</t>
  </si>
  <si>
    <t>Leves (Vegán)</t>
  </si>
  <si>
    <t>Vega</t>
  </si>
  <si>
    <t>Vegán</t>
  </si>
  <si>
    <t>ZR1</t>
  </si>
  <si>
    <t>ZR2</t>
  </si>
  <si>
    <t>ZR3</t>
  </si>
  <si>
    <t>ZR4</t>
  </si>
  <si>
    <t>ZR5</t>
  </si>
  <si>
    <t>ZR6</t>
  </si>
  <si>
    <t>ZR7</t>
  </si>
  <si>
    <t>ZR8</t>
  </si>
  <si>
    <t>Milánói sertésszelet, édesítőszerekkel</t>
  </si>
  <si>
    <t>Vöröslencsefőzelék, roston csirkefalatok</t>
  </si>
  <si>
    <t>Mexikói chilis bab, reszelt sajt
(marha combból)</t>
  </si>
  <si>
    <t>Mátrai borzsas csirkemell, vegyes köret</t>
  </si>
  <si>
    <t>Bounty szelet, édesítőszerekkel</t>
  </si>
  <si>
    <t>Erdei gyümölcsleves, édesítőszerekkel</t>
  </si>
  <si>
    <t>Cordon bleu (sertéshúsból), petrezselymes burgonya</t>
  </si>
  <si>
    <t>Szeletben sült csirkemell, ananászos, körtés saláta mandulával</t>
  </si>
  <si>
    <t>Sajtos karfiolfőzelék, édesítőszerekkel, mini fasírt golyók</t>
  </si>
  <si>
    <t>Rántott pulykamell csípős bundában, burgonyapüré</t>
  </si>
  <si>
    <t>Színpompás rizseshús (zöldségekkel, három féle pritaminpaprikával)</t>
  </si>
  <si>
    <t>Tárkonyos borjúraguleves</t>
  </si>
  <si>
    <t>Paprikás krumpli, édesítőszerekkel, kolbásszal, virslivel</t>
  </si>
  <si>
    <t>BBQ  csirkemell salátaágyon</t>
  </si>
  <si>
    <t>Képviselőfánk, édesítőszerrel</t>
  </si>
  <si>
    <t>Rántott vegyes sajt tál (trappista és camembert), párolt rizs, tartár, édesítőszerekkel</t>
  </si>
  <si>
    <t>Pékáru</t>
  </si>
  <si>
    <t>NF1</t>
  </si>
  <si>
    <t>XIXO COLA</t>
  </si>
  <si>
    <t>NF2</t>
  </si>
  <si>
    <t>XIXO COLA ZERO</t>
  </si>
  <si>
    <t>NF3</t>
  </si>
  <si>
    <t>XIXO LEMON</t>
  </si>
  <si>
    <t>NF4</t>
  </si>
  <si>
    <t>XIXO ORANGE</t>
  </si>
  <si>
    <t>NF5</t>
  </si>
  <si>
    <t>XIXO Eper ízű tea</t>
  </si>
  <si>
    <t>NF6</t>
  </si>
  <si>
    <t>XIXO GREEN TEA ZERO</t>
  </si>
  <si>
    <t>NF7</t>
  </si>
  <si>
    <t>HELL</t>
  </si>
  <si>
    <t>NF8</t>
  </si>
  <si>
    <t>HELL FOCUS</t>
  </si>
  <si>
    <t>Z12</t>
  </si>
  <si>
    <t>Z all day Menü 11130 Ft/hét 1580 Ft/nap</t>
  </si>
  <si>
    <t>leves</t>
  </si>
  <si>
    <t>főétel</t>
  </si>
  <si>
    <t>menü</t>
  </si>
  <si>
    <t>Dessert</t>
  </si>
  <si>
    <t>Z all day Menü</t>
  </si>
  <si>
    <t>Csőben sült karfiol, reszelt sajt (Zero)</t>
  </si>
  <si>
    <t>Búzacsírás teljes kiőrlésű zsömle prágai sonkával, tojásfehérje karikákkal és kígyóuborkával</t>
  </si>
  <si>
    <t>Vegyesgyümölcsös joghurtkehely</t>
  </si>
  <si>
    <t>Ízes sonka márványsajtos vajkrémmel, köleses abonettel, paradicsommal</t>
  </si>
  <si>
    <t>Grillezett bébirépa sonkacsíkokkal, reszelt parmezánnal</t>
  </si>
  <si>
    <t>Paradicsomos-olívás-búzacsírás teljes kiörlésű zsemle francia tojáskrémmel</t>
  </si>
  <si>
    <t>Vaníliáspuding, édesítőszerekkel, pirított dióval</t>
  </si>
  <si>
    <t>Füstöltsajtos csirkemell pástétom búzacsírás, borsos-káposztás teljes kiörlésű zsömlével, paradicsommal</t>
  </si>
  <si>
    <t>Bébirépás zöldborsófőzelék, csirkeropogós (kis adag)</t>
  </si>
  <si>
    <t>Főtt tojás kolbász karikákkal, roppanós paprikával</t>
  </si>
  <si>
    <t>Görögös húskrém, rozsos abonettel</t>
  </si>
  <si>
    <t>Sajtválogatás datolyával</t>
  </si>
  <si>
    <t>Grillezett csirkemellszeletek cukkinis, krémsajtos feltéttel sütve, tzatziki salátáva</t>
  </si>
  <si>
    <t>Roston csirkemell csíkozva, grill zöldség tál (Z2)</t>
  </si>
  <si>
    <t>Sült csirkemell, almás párolt káposzta édesítőszerekkel</t>
  </si>
  <si>
    <t>Oroszkrém szelet, édesítőszerrel</t>
  </si>
  <si>
    <t>Barackos gyümölcsjoghurt, édesítőszerekkel, aszalt sárgabarackkal</t>
  </si>
  <si>
    <t xml:space="preserve">Juhtúrós pizza kukoricával, paradicsomkarikákkal és sok sajttal sütve </t>
  </si>
  <si>
    <t>Narancsos-répás zabkása, édesítőszerekkel</t>
  </si>
  <si>
    <t>Rántott sertésborda csemegeuborkával, édesítőszerrel</t>
  </si>
  <si>
    <t xml:space="preserve">Aszaltszilvás csirkemellel töltött palacsinta, vörösbormártással </t>
  </si>
  <si>
    <t>Hagymás, paprikás rántotta</t>
  </si>
  <si>
    <t xml:space="preserve">Roppanós főtt virsli mustárral, édesítőszerekkel, pritaminpaprikával </t>
  </si>
  <si>
    <t xml:space="preserve">Narancsos-fűszeres olívaolajban pácolt, ropogósra süt csirkemell szeletek, párolt káposzta </t>
  </si>
  <si>
    <t xml:space="preserve">Tejfölös bableves,  Lencsefőzelék, mini fasírt golyók  </t>
  </si>
  <si>
    <t xml:space="preserve">Csirkemell szeletek fűszeres tejföllel és reszelt sajttal, gyümölcsös rizs </t>
  </si>
  <si>
    <t>Majonézes zöldborsós kukoricasaláta, édesítőszerekkel, porchetta sonkával</t>
  </si>
  <si>
    <t>Erdélyi rakott káposzta [F]</t>
  </si>
  <si>
    <t xml:space="preserve">2. Párolt rizs, tartármártás </t>
  </si>
  <si>
    <t>2. Steak burgonya, ketchup</t>
  </si>
  <si>
    <t xml:space="preserve">2. Rizi-bizi (jázmin rizsből) </t>
  </si>
  <si>
    <t xml:space="preserve">1. Jázmin rizs, tartármártás * </t>
  </si>
  <si>
    <t xml:space="preserve">2. Párolt rizs, áfonyaszósz * </t>
  </si>
  <si>
    <t>1. Jázmin rizs  [F]</t>
  </si>
  <si>
    <t xml:space="preserve">2. Zöldséges rizs </t>
  </si>
  <si>
    <t xml:space="preserve">Resztelt máj, édesítőszerekkel, sós burgonya </t>
  </si>
  <si>
    <t xml:space="preserve">Dubarry pulykamell, gombás, serpenyős zöldségek (fűszeres zöldségek rizzsel összeforgatva)   </t>
  </si>
  <si>
    <t xml:space="preserve">Mustáros sült harcsa szeletek, tzatziki, jázmin rizs
</t>
  </si>
  <si>
    <t>05.27. Hétfő</t>
  </si>
  <si>
    <t>05.28. Kedd</t>
  </si>
  <si>
    <t>05.29. Szerda</t>
  </si>
  <si>
    <t>05.30. Csütörtök</t>
  </si>
  <si>
    <t>06.01. Szombat</t>
  </si>
  <si>
    <t>06.02. Vasárnap</t>
  </si>
  <si>
    <t>05.31.  Péntek</t>
  </si>
  <si>
    <t xml:space="preserve">Nutellával töltött gombócok * </t>
  </si>
  <si>
    <t xml:space="preserve">2. Rizi-bizi </t>
  </si>
  <si>
    <t xml:space="preserve">1. Rántott borda </t>
  </si>
  <si>
    <t xml:space="preserve">Császárszalonnás zúzapörkölt, galuska  </t>
  </si>
  <si>
    <t xml:space="preserve">Lassan sült kacsacomb vörösbor mártással, sült almával és jázmin rizzsel </t>
  </si>
  <si>
    <t>Erdei gyümölcsleves, édesítőszerekkel, Marhapörkölt,  galuska</t>
  </si>
  <si>
    <r>
      <t>Daragaluska-leves, Csirkemell szeletek fűszeres tejföllel és reszelt sajttal, gyümölcsös rizs</t>
    </r>
    <r>
      <rPr>
        <b/>
        <sz val="10"/>
        <color indexed="10"/>
        <rFont val="Arial"/>
        <family val="2"/>
      </rPr>
      <t xml:space="preserve"> </t>
    </r>
  </si>
  <si>
    <t xml:space="preserve">Marengói csirkemell (tükörtojással, pikáns, gombás  paradicsomszósszal), wok zöldségkeverék (cukkini, zöldborsó, hüvelyes zöldborsó, vöröshagyma, paprika)  </t>
  </si>
  <si>
    <t>Sült pulykamell csíkozva, mozzarellával csőben sült zöldség</t>
  </si>
  <si>
    <t xml:space="preserve">Tejfölös bableves,  Magyaros burgonyafőzelék , grillezett csirkemell </t>
  </si>
  <si>
    <t xml:space="preserve">Fahéjas szilvaleves,  Magyaros burgonyafőzelék, grillezett csirkemell </t>
  </si>
  <si>
    <t xml:space="preserve">Paradicsomleves,
Panírozott halrudak, párolt rizs, tartár,
Alma és körte élőflórás sovány joghurt édesítőszerekkel </t>
  </si>
  <si>
    <r>
      <t xml:space="preserve">Tejszínes csirkemell csíkok, spagetti, r.sajt, </t>
    </r>
    <r>
      <rPr>
        <b/>
        <sz val="10"/>
        <rFont val="Arial CE"/>
        <family val="0"/>
      </rPr>
      <t>Gyümölcsrizs</t>
    </r>
  </si>
  <si>
    <t>09.14. Hétfő</t>
  </si>
  <si>
    <t>T1</t>
  </si>
  <si>
    <t>T2</t>
  </si>
  <si>
    <t>T3</t>
  </si>
  <si>
    <t>W1</t>
  </si>
  <si>
    <t>W2</t>
  </si>
  <si>
    <t>NF9</t>
  </si>
  <si>
    <t>NF10</t>
  </si>
  <si>
    <t xml:space="preserve">1. Grillezett csirkemell [F] </t>
  </si>
  <si>
    <t>2. Sült csirkecombfilé</t>
  </si>
  <si>
    <t xml:space="preserve">1. Párolt rizs, tartármártás * </t>
  </si>
  <si>
    <t xml:space="preserve">2. Grillezett burgonya, fokhagymás tejföl * </t>
  </si>
  <si>
    <t xml:space="preserve">Csikós tokány (tejfölös, lecsós, szalonnás sertésragu), szarvacska tészta [F] </t>
  </si>
  <si>
    <t>Roston csirkemell, lilahagymás pirított gombával, baconszalonnával</t>
  </si>
  <si>
    <t>2. Jázmin rizs</t>
  </si>
  <si>
    <t>1 .Majonézes burgonya</t>
  </si>
  <si>
    <t>1. Sült hagymás tarhonya [F]</t>
  </si>
  <si>
    <t xml:space="preserve">2. Vajas galuska </t>
  </si>
  <si>
    <t xml:space="preserve">1. Vajas galuska </t>
  </si>
  <si>
    <t>2. Túrós csusza  [F]</t>
  </si>
  <si>
    <t>1. Burgonyapüré [F]</t>
  </si>
  <si>
    <t>Zöldborsóleves, 
Erdélyi rakott káposzta</t>
  </si>
  <si>
    <t>Karfiolleves, 
Spenótfőzelék, főtt tojás</t>
  </si>
  <si>
    <t>Tejfölös gombaleves galuskával, 
Négysajtos penne csirkehússal</t>
  </si>
  <si>
    <t>Zöldborsóleves, 
Túrós tészta császárszalonnával</t>
  </si>
  <si>
    <t>Karfiolleves, 
Bakonyi pulykatokány, szarvacska tészta</t>
  </si>
  <si>
    <t>Brokkolikrémleves, 
Brassói aprópecsenye</t>
  </si>
  <si>
    <t xml:space="preserve">Paradicsomleves, 
Grill csirkemell, jázmin rizs, tzatziki, 
Bounty szelet </t>
  </si>
  <si>
    <t>Francia hagymaleves füstölt sajttal, 
Csirkepaprikás, orsótészta, Káposztasaláta, édesítőszerekkel</t>
  </si>
  <si>
    <t>Mangós, kókusztejes tápiókapuding őszibarackkal</t>
  </si>
  <si>
    <t xml:space="preserve">Szilvás rétes </t>
  </si>
  <si>
    <t>Almás-mákos rétes</t>
  </si>
  <si>
    <t xml:space="preserve">Meggyes rétes </t>
  </si>
  <si>
    <t xml:space="preserve">Feketeribizlis rétes </t>
  </si>
  <si>
    <t>Epres rétes</t>
  </si>
  <si>
    <t xml:space="preserve">Csokiszelet </t>
  </si>
  <si>
    <r>
      <t xml:space="preserve">Magyaros zöldborsófőzelék, natúr csirkemell, 
Piskóta csokiszósszal, </t>
    </r>
    <r>
      <rPr>
        <b/>
        <sz val="10"/>
        <rFont val="Arial CE"/>
        <family val="0"/>
      </rPr>
      <t xml:space="preserve">Alma és körte élőflórás sovány joghurt édesítőszerekkel </t>
    </r>
  </si>
  <si>
    <t xml:space="preserve">Daragaluska leves, 
Roston csirkemell, jázmin rizs </t>
  </si>
  <si>
    <r>
      <t xml:space="preserve">Tejszínes gyümölcsleves,
</t>
    </r>
    <r>
      <rPr>
        <b/>
        <sz val="10"/>
        <rFont val="Arial CE"/>
        <family val="0"/>
      </rPr>
      <t>Tarhonyáshús</t>
    </r>
  </si>
  <si>
    <t xml:space="preserve">Brokkolikrémleves, pir. kenyérkockával,  
Nutellával töltött gombócok </t>
  </si>
  <si>
    <t>Mexikói chilis bab, reszelt sajt, 
Bounty szelet, édesítőszerekkel</t>
  </si>
  <si>
    <t>Paprikás krumpli, kolbásszal, virslivel, 
Képviselőfánk, édesítőszerrel</t>
  </si>
  <si>
    <t>Karamellás ízű brownie kakaós habbal, dióval, édesítőszerekkel</t>
  </si>
  <si>
    <t>Karfiolleves, 
Csirkemell sonkával, sajttal kemencében sütve, fűszervajas-parmezános párolt zöldségek [F]</t>
  </si>
  <si>
    <t>Zöldborsóleves, 
Són sült csirkecomb, párolt rizs, brokkolipüré [F]</t>
  </si>
  <si>
    <t>Brokkolikrémleves, 
Tejszínes, tárkonyos csirkeragu, jázmin rizs</t>
  </si>
  <si>
    <t xml:space="preserve">Spagetti vadas szósszal, reszelt sajt  * [F] </t>
  </si>
  <si>
    <t xml:space="preserve">Húsmentes keftedes (eredeti görög fasírtgolyók), görög paradicsomos rizs * [F] </t>
  </si>
  <si>
    <t>Őszibarackos, sajtos rakott csirkemell, párolt karotta, párolt rizs</t>
  </si>
  <si>
    <t>Tojásos, füstöltsajtos rakott karfiol pirított szezámmaggal</t>
  </si>
  <si>
    <t xml:space="preserve">Majonézes, sonkás sajtsaláta (alma, három féle sajt, kukorica, csemegeuborka)  </t>
  </si>
  <si>
    <t xml:space="preserve">Són sült csirkecomb, brokkolipüré  </t>
  </si>
  <si>
    <t xml:space="preserve">Vadas csirketokány, durum penne </t>
  </si>
  <si>
    <t>Sült csirkemell, almás párolt káposzta, édesítőszerekkel</t>
  </si>
  <si>
    <t>Spenótfőzelék, főtt tojás  (1 db)</t>
  </si>
  <si>
    <t xml:space="preserve">Gyros csirkemell falatok, tzatziki, zöldsaláta (fejes káposzta, kígyóuborka, paradicsom, hüvelyes zöldborsó) </t>
  </si>
  <si>
    <t xml:space="preserve">Tejfölös gombaleves galuskával </t>
  </si>
  <si>
    <t xml:space="preserve">Orosz hússaláta (majonéz, sertéshús, burgonya, tojás, uborka, alma) </t>
  </si>
  <si>
    <t>BBQ  csirkemell salátaágyon (ZÉRÓ)</t>
  </si>
  <si>
    <t xml:space="preserve">Brokkolikrémleves, pir. kenyérkockával </t>
  </si>
  <si>
    <t>Narancsos-fűszeres olívaolajban pácolt, ropogósra sült csirkemell szeletek, párolt káposzta</t>
  </si>
  <si>
    <t>Kókuszos Brownie, édesítőszerekkel</t>
  </si>
  <si>
    <t>Bébirépás zöldborsófőzelék, főtt virsli  (1db)</t>
  </si>
  <si>
    <t xml:space="preserve">Korhelyleves (tejfölös, házias raguleves füstölt kolbásszal, savanyúkáposztával) </t>
  </si>
  <si>
    <t xml:space="preserve">Párolt zöldségek brokkoliropogóssal </t>
  </si>
  <si>
    <t>Almás rétes, édesítőszerrel</t>
  </si>
  <si>
    <t xml:space="preserve">Kolbászos, virslis, tojásos lecsó </t>
  </si>
  <si>
    <t xml:space="preserve">Zöldségleves házi burgonyás galuskával * </t>
  </si>
  <si>
    <t>Palóc pecsenye (sertéskaraj szeletek fokhagymás, mustáros, májas, fűszeres raguval), tarhonya</t>
  </si>
  <si>
    <t xml:space="preserve">2. Wok zöldség (fehérkáposzta, sárgarépa, pritaminpaprika, kínai gomba, zsenge hüvelyes cukorborsó, bébikukorica), jázmin rizs </t>
  </si>
  <si>
    <t xml:space="preserve">Sárgaborsóleves, pirított kenyérkockával, 
Tejfölös sertéspaprikás, tarhonya </t>
  </si>
  <si>
    <t xml:space="preserve">Sárgaborsóleves, pirított kenyérkockával, 
Vadas húsgombóc, spagetti </t>
  </si>
  <si>
    <t xml:space="preserve">Sóskafőzelék, édesítőszerekkel, főtt burgonya, főtt tojás </t>
  </si>
  <si>
    <t xml:space="preserve">Fűszeres pulykamell szeletek baconos tejszínmártással, jázmin rizs </t>
  </si>
  <si>
    <t>Zöldfűszeres feta sajtos pulykamell, fűszervajas, párolt zöldségek</t>
  </si>
  <si>
    <t>Tejszínes, póréhagymás csirkemell kockák, teljes kiőrlésű durum spagettivel [F]</t>
  </si>
  <si>
    <t xml:space="preserve">Töltött paprika paradicsommártással, sós burgonya </t>
  </si>
  <si>
    <t xml:space="preserve">Tejszínes, póréhagymás csirkemell kockák, teljes kiőrlésű durum spagettivel </t>
  </si>
  <si>
    <t>Csirkemell prágai sonkával, sajttal megsütve, wok zöldség</t>
  </si>
  <si>
    <t>Natúr sovány sertésszelet, zsályás roston zöldségekkel</t>
  </si>
  <si>
    <t>XIXO COLA, cukorral és édesítőszerrel</t>
  </si>
  <si>
    <t>XIXO COLA ZERO, édesítőszerekkel</t>
  </si>
  <si>
    <t>XIXO Mangóízű zöld tea Zero, édesítőszerekkel</t>
  </si>
  <si>
    <t>XIXO citrusos ízű zöld tea Zero, édesítőszerekkel</t>
  </si>
  <si>
    <t>Hell Energy Coffee Slim Latte, édesítőszerekkel</t>
  </si>
  <si>
    <t>H3</t>
  </si>
  <si>
    <t>ZT</t>
  </si>
  <si>
    <t>NF11</t>
  </si>
  <si>
    <t>32. hét</t>
  </si>
  <si>
    <t>TORTILLA</t>
  </si>
  <si>
    <t>Swiss DeLaVie Kids, cukorral és édesítőszerrel</t>
  </si>
  <si>
    <t>Swiss Fizzy Vitamin Drink, cukorral és édesítőszerekkel</t>
  </si>
  <si>
    <t>Swiss DeLaVie Zero 1000C+D, édesítőszerekkel</t>
  </si>
  <si>
    <t>Hell Classic, cukorral</t>
  </si>
  <si>
    <t>Hell Zero, édesítőszerekkel</t>
  </si>
  <si>
    <t>Hell Energy Coffee Coconut, cukorral</t>
  </si>
  <si>
    <t>08.08. Hétfő</t>
  </si>
  <si>
    <t>08.09. Kedd</t>
  </si>
  <si>
    <t>08.10.  Szerda</t>
  </si>
  <si>
    <t>08.11. Csütörtök</t>
  </si>
  <si>
    <t>08.12. Péntek</t>
  </si>
  <si>
    <t>08.13. Szombat</t>
  </si>
  <si>
    <t>08.14. Vasárnap</t>
  </si>
  <si>
    <t xml:space="preserve">Sajtpuffancs * </t>
  </si>
  <si>
    <t xml:space="preserve">Retro tejbegríz fahéjas porcukorral * </t>
  </si>
  <si>
    <t>Cilantro burrito (pácolt csirkemellel, mexikói zöldségekkel, grillezett kaliforniai paprikával, sajttal töltve, korianderes, salsás tejföllel sütve)</t>
  </si>
  <si>
    <t xml:space="preserve">Thai marhahúsos wrap (szójaszószos pirított roppanós zöldségekkel, fűszeres marhahússal), édes chili mártogatóssal </t>
  </si>
  <si>
    <t xml:space="preserve">Extrém húsos quesadilla (kolbászos, baconos, sertéshúsos), salsa szósszal </t>
  </si>
  <si>
    <t xml:space="preserve">Fajita con carne de pollo (kemencében sült csirkés, tortilla salsa szósszal, r. sajttal) (nem csípős) [F] </t>
  </si>
  <si>
    <t xml:space="preserve">Szezámmagba forgatott rántott csirkemell fodrok friss zöldsalátával (jégsaláta, rukkola, paradicsom, káposzta, uborka) tortillába töltve, zöldfűszeres joghurttal </t>
  </si>
  <si>
    <t>Kolbászos, virslis, tojásos lecsó [F]</t>
  </si>
  <si>
    <t>Töltött paprika paradicsommártással, sós burgonya</t>
  </si>
  <si>
    <t xml:space="preserve">Petrezselymes újburgonya [F] </t>
  </si>
  <si>
    <t xml:space="preserve">Sült parázsburgonya  </t>
  </si>
  <si>
    <t>Lilahagymás mozzarellával töltött, rántott sertésborda</t>
  </si>
  <si>
    <t xml:space="preserve">Kukoricás rizs </t>
  </si>
  <si>
    <t xml:space="preserve">Pirított hagymás burgonyapüré </t>
  </si>
  <si>
    <t>Tejfölös bableves, Roston csirkemell, lilahagymás pirított gombával, baconszalonnával, burgonyapüré, Ischler</t>
  </si>
  <si>
    <t xml:space="preserve">Gulyásleves, Krumplis tészta, Csípős vegyes vágott, édesítőszerrel </t>
  </si>
  <si>
    <t>Tejfölös gombaleves galuskával, 
Sajttal töltött rántott sertésborda, burgonyapüré, Piskótatekercs</t>
  </si>
  <si>
    <t xml:space="preserve">Zöldborsóleves, Retro tejbegríz fahéjas porcukorral, Narancs </t>
  </si>
  <si>
    <t xml:space="preserve">Rántott dínó falatok, tökmagos rizs, Meggyes rétes, Narancs </t>
  </si>
  <si>
    <t xml:space="preserve">Millánói makaróni, r.sajt, Lúdláb szelet </t>
  </si>
  <si>
    <t xml:space="preserve">Szezámmagos rántott csirkemell, burgonyapüré, Csokiszelet </t>
  </si>
  <si>
    <t xml:space="preserve">Prémium citromszelet </t>
  </si>
  <si>
    <t>Piskótatekercs</t>
  </si>
  <si>
    <t>Kovászos uborka</t>
  </si>
  <si>
    <t xml:space="preserve">Cilantro burrito (pácolt csirkemellel, mexikói zöldségekkel, grillezett kaliforniai paprikával, sajttal töltve, korianderes, salsás tejföllel sütve) </t>
  </si>
  <si>
    <t xml:space="preserve">Thai marhahúsos wrap (szójaszószos pirított roppanós zöldségekkel, fűszeres marhahússal), édes chili mártogatóssal  [F] </t>
  </si>
  <si>
    <t>Extrém húsos quesadilla (kolbászos, baconos, sertéshúsos), salsa szósszal [F]</t>
  </si>
  <si>
    <t>Fajita con carne de pollo (kemencében sült csirkés, tortilla salsa szósszal, r. sajttal) (nem csípős) [F]</t>
  </si>
  <si>
    <t>Szezámmagba forgatott rántott csirkemell fodrok friss zöldsalátával (jégsaláta, rukkola, paradicsom, uborka) tortillába töltve, zöldfűszeres joghurttal [F]</t>
  </si>
  <si>
    <t xml:space="preserve">Marengói csirkemell (tükörtojással, pikáns, paradicsomszósszal), wok zöldségkeverék (cukkini, zöldborsó, hüvelyes zöldborsó, vöröshagyma, paprika) [F] </t>
  </si>
  <si>
    <t xml:space="preserve">Epres madártej, édesítőszerekkel </t>
  </si>
  <si>
    <t xml:space="preserve">Császármorzsa baracköntettel, édesítőszerekkel  </t>
  </si>
  <si>
    <t xml:space="preserve">Csokis ízű profiterol vaníliás ízű öntettel, édesítőszerrel   </t>
  </si>
  <si>
    <t xml:space="preserve">Amerikai palacsinta fahéjas öntettel, édesítőszerekkel  </t>
  </si>
  <si>
    <t xml:space="preserve">Amerikai meggyes pite, édesítőszerekkel </t>
  </si>
  <si>
    <t>Marengói csirkemell (tükörtojással, pikáns, paradicsomszósszal), wok zöldségkeverék (cukkini, zöldborsó, hüvelyes zöldborsó, vöröshagyma, paprika)</t>
  </si>
  <si>
    <t xml:space="preserve">Gombával töltött csirkemell, sajtmártás, zöldborsós barna rizs </t>
  </si>
  <si>
    <t xml:space="preserve">Csokis ízű profiterol vaníliás ízű öntettel, édesítőszerrel  </t>
  </si>
  <si>
    <t>Amerikai palacsinta fahéjas öntettel, édesítőszerekkel</t>
  </si>
  <si>
    <t xml:space="preserve">Amerikai meggyes pite, édesítőszerekkel  </t>
  </si>
  <si>
    <t>Zöldborsóleves, édesítőszerekkel *</t>
  </si>
  <si>
    <t xml:space="preserve">Csőben sült karfiol, reszelt sajt * </t>
  </si>
  <si>
    <t>Citromos tejfölben sült harcsaszeletek, zsályás roston zöldségek</t>
  </si>
  <si>
    <t>Zöldborsóleves, édesítőszerekkel, Milánói sertésszelet, édesítőszerekkel</t>
  </si>
  <si>
    <r>
      <t xml:space="preserve">Krumplis </t>
    </r>
    <r>
      <rPr>
        <sz val="12"/>
        <color indexed="10"/>
        <rFont val="Calibri"/>
        <family val="2"/>
      </rPr>
      <t>gluténmentes</t>
    </r>
    <r>
      <rPr>
        <sz val="12"/>
        <rFont val="Calibri"/>
        <family val="2"/>
      </rPr>
      <t xml:space="preserve"> tészta császárszalonnával</t>
    </r>
  </si>
  <si>
    <t>Almás zabszelet citromos krémmel, édesítőszerekkel</t>
  </si>
  <si>
    <r>
      <t xml:space="preserve">Gombakrémleves pirított </t>
    </r>
    <r>
      <rPr>
        <sz val="11"/>
        <color indexed="10"/>
        <rFont val="Calibri"/>
        <family val="2"/>
      </rPr>
      <t>gluténmentes</t>
    </r>
    <r>
      <rPr>
        <sz val="11"/>
        <rFont val="Calibri"/>
        <family val="2"/>
      </rPr>
      <t xml:space="preserve"> kenyérkockával *</t>
    </r>
  </si>
  <si>
    <r>
      <rPr>
        <sz val="11"/>
        <color indexed="10"/>
        <rFont val="Calibri"/>
        <family val="2"/>
      </rPr>
      <t>Gluténmentes</t>
    </r>
    <r>
      <rPr>
        <sz val="11"/>
        <rFont val="Calibri"/>
        <family val="2"/>
      </rPr>
      <t xml:space="preserve"> penne tészta négysajtmártással, csirkemellel
</t>
    </r>
  </si>
  <si>
    <r>
      <t xml:space="preserve">Marhapörkölt, </t>
    </r>
    <r>
      <rPr>
        <sz val="11"/>
        <color indexed="10"/>
        <rFont val="Calibri"/>
        <family val="2"/>
      </rPr>
      <t>gluténmentes</t>
    </r>
    <r>
      <rPr>
        <sz val="11"/>
        <rFont val="Calibri"/>
        <family val="2"/>
      </rPr>
      <t xml:space="preserve"> galuska</t>
    </r>
  </si>
  <si>
    <t>Töltött paprika házi paradicsommártással, édesítőszerekkel</t>
  </si>
  <si>
    <t>Madártej, édesítőszerrel</t>
  </si>
  <si>
    <r>
      <rPr>
        <sz val="11"/>
        <color indexed="10"/>
        <rFont val="Calibri"/>
        <family val="2"/>
      </rPr>
      <t>Gluténmentes</t>
    </r>
    <r>
      <rPr>
        <sz val="11"/>
        <rFont val="Calibri"/>
        <family val="2"/>
      </rPr>
      <t xml:space="preserve"> spagetti vadas szósszal, édesítőszerekkel, reszelt sajttal *</t>
    </r>
  </si>
  <si>
    <r>
      <t xml:space="preserve">Bolognai raguval töltött </t>
    </r>
    <r>
      <rPr>
        <sz val="11"/>
        <color indexed="10"/>
        <rFont val="Calibri"/>
        <family val="2"/>
      </rPr>
      <t>gluténmentes</t>
    </r>
    <r>
      <rPr>
        <sz val="11"/>
        <rFont val="Calibri"/>
        <family val="2"/>
      </rPr>
      <t xml:space="preserve"> palacsinta, édesítőszerekkel, tejföl, reszelt sajt</t>
    </r>
  </si>
  <si>
    <r>
      <t xml:space="preserve">Tyúkhúsleves </t>
    </r>
    <r>
      <rPr>
        <sz val="11"/>
        <color indexed="10"/>
        <rFont val="Calibri"/>
        <family val="2"/>
      </rPr>
      <t>gluténmentes</t>
    </r>
    <r>
      <rPr>
        <sz val="11"/>
        <rFont val="Calibri"/>
        <family val="2"/>
      </rPr>
      <t xml:space="preserve"> tésztával, Színpompás rizseshús</t>
    </r>
  </si>
  <si>
    <r>
      <t xml:space="preserve">Csőben sült sonkás rakott </t>
    </r>
    <r>
      <rPr>
        <sz val="11"/>
        <color indexed="10"/>
        <rFont val="Calibri"/>
        <family val="2"/>
      </rPr>
      <t>gluténmentes</t>
    </r>
    <r>
      <rPr>
        <sz val="11"/>
        <rFont val="Calibri"/>
        <family val="2"/>
      </rPr>
      <t xml:space="preserve"> tészta, reszelt sajt </t>
    </r>
  </si>
  <si>
    <t>Fahéjas meggyleves</t>
  </si>
  <si>
    <t>Sajttal, ricottával, parajjal besütött gnocchi</t>
  </si>
  <si>
    <r>
      <t xml:space="preserve">Zöldbab curry kókusztejjel,  földimogyorós basmati rizzsel </t>
    </r>
    <r>
      <rPr>
        <b/>
        <sz val="15"/>
        <color indexed="10"/>
        <rFont val="Arial"/>
        <family val="2"/>
      </rPr>
      <t>(HOT)</t>
    </r>
  </si>
  <si>
    <t>Gombás rizottó parmezánnal</t>
  </si>
  <si>
    <r>
      <t xml:space="preserve">Édes chilis, zöldséges tészta szezámmaggal </t>
    </r>
    <r>
      <rPr>
        <b/>
        <sz val="15"/>
        <color indexed="10"/>
        <rFont val="Arial"/>
        <family val="2"/>
      </rPr>
      <t>(HOT)</t>
    </r>
  </si>
  <si>
    <t>Zabpelyhes lencsefasírt tört burgonyával, párolt lilakáposztával (édesítőszerrel)</t>
  </si>
  <si>
    <t>Karfiolkrémleves zöldborsóval</t>
  </si>
  <si>
    <t>Sajtos galuska pirított tökmagvakkal, pirított hagymával</t>
  </si>
  <si>
    <r>
      <t xml:space="preserve">Vegyes sült zöldségek, citromos-gyömbéres szószban </t>
    </r>
    <r>
      <rPr>
        <b/>
        <sz val="16"/>
        <color indexed="12"/>
        <rFont val="Arial"/>
        <family val="2"/>
      </rPr>
      <t>(paprika, répa, zeller, bébikukorica),</t>
    </r>
    <r>
      <rPr>
        <b/>
        <sz val="16"/>
        <rFont val="Arial"/>
        <family val="2"/>
      </rPr>
      <t xml:space="preserve"> kuszkusszal</t>
    </r>
    <r>
      <rPr>
        <b/>
        <sz val="15"/>
        <rFont val="Arial"/>
        <family val="2"/>
      </rPr>
      <t xml:space="preserve"> </t>
    </r>
    <r>
      <rPr>
        <b/>
        <sz val="15"/>
        <color indexed="60"/>
        <rFont val="Arial"/>
        <family val="2"/>
      </rPr>
      <t>(HOT)</t>
    </r>
  </si>
  <si>
    <t xml:space="preserve">Paella zöldségekkel </t>
  </si>
  <si>
    <r>
      <t xml:space="preserve">Fűszeres szejtáncsíkok, roston gyökérzöldségekkel, lencsepürével </t>
    </r>
    <r>
      <rPr>
        <b/>
        <sz val="12"/>
        <color indexed="10"/>
        <rFont val="Arial"/>
        <family val="2"/>
      </rPr>
      <t>(HOT)</t>
    </r>
  </si>
  <si>
    <t>Fehérbabos zöldségragu jázminrizzsel</t>
  </si>
  <si>
    <t>Vöröslencse-leves pirított kesudióval</t>
  </si>
  <si>
    <t>Zöldségfasírt, zöldbab-becsinált</t>
  </si>
  <si>
    <r>
      <t xml:space="preserve">Kókuszos tofu zöldborsóval és répával, basmati rizzsel </t>
    </r>
    <r>
      <rPr>
        <b/>
        <sz val="15"/>
        <color indexed="10"/>
        <rFont val="Arial"/>
        <family val="2"/>
      </rPr>
      <t>(HOT)</t>
    </r>
  </si>
  <si>
    <t>Paradicsomos cukkini, zöldfűszeres kuszkusszal</t>
  </si>
  <si>
    <t>Provence-i fűszeres zöldségragu polentával, pirított magokkal (tökmag, szezámmag, napraforgómag)</t>
  </si>
  <si>
    <t>Spenótos csicseriborsó jázminrizzsel</t>
  </si>
  <si>
    <t>Paradicsom-krémleves kapribogyóval</t>
  </si>
  <si>
    <t>Juhtúrós galuska (szalonna nélkül), metélőhagymával</t>
  </si>
  <si>
    <r>
      <t xml:space="preserve">Ananászos vöröslencse-curry  jázminrizzsel </t>
    </r>
    <r>
      <rPr>
        <b/>
        <sz val="12"/>
        <color indexed="10"/>
        <rFont val="Arial"/>
        <family val="2"/>
      </rPr>
      <t>(HOT)</t>
    </r>
  </si>
  <si>
    <t>Gombás, zöldséges fettuccine parmezánnal</t>
  </si>
  <si>
    <t>Pirított, sült burgonya, pikáns paprikakeverékkel</t>
  </si>
  <si>
    <r>
      <t xml:space="preserve">Burrito babkrémmel, zöldségekkel töltve, salsával </t>
    </r>
    <r>
      <rPr>
        <b/>
        <sz val="12"/>
        <color indexed="10"/>
        <rFont val="Arial"/>
        <family val="2"/>
      </rPr>
      <t>(HOT)</t>
    </r>
  </si>
  <si>
    <t>Három hagymás cukkinileves zabkrémmel</t>
  </si>
  <si>
    <t>Cheddar sajtszószos, zöldséges spagetti (zöldbab nélkül)</t>
  </si>
  <si>
    <r>
      <t>Csicseriborsós curry</t>
    </r>
    <r>
      <rPr>
        <b/>
        <sz val="12"/>
        <color indexed="10"/>
        <rFont val="Arial"/>
        <family val="2"/>
      </rPr>
      <t xml:space="preserve"> (HOT)</t>
    </r>
  </si>
  <si>
    <t>Gyros szejtánból, steak burgonyával, tzatzikivel</t>
  </si>
  <si>
    <r>
      <t xml:space="preserve">Penne Arrabiata vegán parmezánnal (teljes kiőrlésű penne) </t>
    </r>
    <r>
      <rPr>
        <b/>
        <sz val="12"/>
        <color indexed="10"/>
        <rFont val="Arial"/>
        <family val="2"/>
      </rPr>
      <t xml:space="preserve">(HOT) </t>
    </r>
  </si>
  <si>
    <t xml:space="preserve">Lencsecurry rizskrémmel, burgonyával, zöldségekkel </t>
  </si>
  <si>
    <t>Zöldborsófőzelék, sárgarépás zöldségpogácsa</t>
  </si>
  <si>
    <t>Brokkolis, kesudiós, barna rizses egytál</t>
  </si>
  <si>
    <t>Húsos rakott gluténmentes spagetti, reszelt sajt</t>
  </si>
  <si>
    <t>Zöldborsóleves, Erdélyi rakott káposzta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</si>
</sst>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.00&quot; Ft&quot;_-;\-* #,##0.00&quot; Ft&quot;_-;_-* \-??&quot; Ft&quot;_-;_-@_-"/>
    <numFmt numFmtId="173" formatCode="#,##0&quot; Ft&quot;"/>
    <numFmt numFmtId="174" formatCode="#,##0\ &quot;F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¥€-2]\ #\ ##,000_);[Red]\([$€-2]\ #\ ##,000\)"/>
    <numFmt numFmtId="184" formatCode="#,##0.00&quot; &quot;[$Ft-40E];[Red]&quot;-&quot;#,##0.00&quot; &quot;[$Ft-40E]"/>
    <numFmt numFmtId="185" formatCode="#,###"/>
  </numFmts>
  <fonts count="1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E"/>
      <family val="2"/>
    </font>
    <font>
      <b/>
      <sz val="10"/>
      <name val="Book Antiqua"/>
      <family val="1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0"/>
      <color indexed="9"/>
      <name val="Arial CE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2"/>
      <name val="Arial"/>
      <family val="2"/>
    </font>
    <font>
      <b/>
      <i/>
      <sz val="13"/>
      <name val="Arial CE"/>
      <family val="2"/>
    </font>
    <font>
      <b/>
      <sz val="13"/>
      <name val="Arial CE"/>
      <family val="2"/>
    </font>
    <font>
      <b/>
      <i/>
      <sz val="10"/>
      <name val="Arial CE"/>
      <family val="2"/>
    </font>
    <font>
      <b/>
      <sz val="16"/>
      <name val="Arial CE"/>
      <family val="2"/>
    </font>
    <font>
      <b/>
      <i/>
      <sz val="18"/>
      <name val="Arial CE"/>
      <family val="2"/>
    </font>
    <font>
      <b/>
      <i/>
      <sz val="14"/>
      <name val="Arial CE"/>
      <family val="2"/>
    </font>
    <font>
      <b/>
      <i/>
      <sz val="16"/>
      <name val="Arial CE"/>
      <family val="2"/>
    </font>
    <font>
      <b/>
      <i/>
      <sz val="20"/>
      <name val="Arial CE"/>
      <family val="2"/>
    </font>
    <font>
      <sz val="10"/>
      <color indexed="10"/>
      <name val="Arial CE"/>
      <family val="2"/>
    </font>
    <font>
      <sz val="10"/>
      <color indexed="9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b/>
      <sz val="14"/>
      <name val="Arial CE"/>
      <family val="2"/>
    </font>
    <font>
      <sz val="10"/>
      <color indexed="10"/>
      <name val="Arial"/>
      <family val="2"/>
    </font>
    <font>
      <sz val="8"/>
      <name val="Arial CE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55"/>
      <name val="Calibri"/>
      <family val="2"/>
    </font>
    <font>
      <b/>
      <sz val="12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 CE"/>
      <family val="0"/>
    </font>
    <font>
      <b/>
      <sz val="11"/>
      <name val="Arial CE"/>
      <family val="0"/>
    </font>
    <font>
      <sz val="11"/>
      <color indexed="8"/>
      <name val="Arial CE"/>
      <family val="2"/>
    </font>
    <font>
      <sz val="11"/>
      <color indexed="10"/>
      <name val="Arial CE"/>
      <family val="2"/>
    </font>
    <font>
      <b/>
      <sz val="16"/>
      <name val="Arial"/>
      <family val="2"/>
    </font>
    <font>
      <b/>
      <sz val="15"/>
      <color indexed="10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5"/>
      <color indexed="60"/>
      <name val="Arial"/>
      <family val="2"/>
    </font>
    <font>
      <b/>
      <sz val="12"/>
      <color indexed="10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1"/>
      <color indexed="14"/>
      <name val="Calibri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i/>
      <sz val="16"/>
      <color indexed="8"/>
      <name val="Arial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u val="single"/>
      <sz val="10"/>
      <color indexed="20"/>
      <name val="Arial"/>
      <family val="2"/>
    </font>
    <font>
      <sz val="10"/>
      <color indexed="60"/>
      <name val="Liberation Sans"/>
      <family val="2"/>
    </font>
    <font>
      <sz val="11"/>
      <color indexed="8"/>
      <name val="Arial"/>
      <family val="2"/>
    </font>
    <font>
      <sz val="11"/>
      <color indexed="8"/>
      <name val="Liberation Sans"/>
      <family val="0"/>
    </font>
    <font>
      <sz val="8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1"/>
      <color indexed="8"/>
      <name val="Arial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Liberation Sans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i/>
      <sz val="16"/>
      <color theme="1"/>
      <name val="Arial"/>
      <family val="2"/>
    </font>
    <font>
      <b/>
      <sz val="24"/>
      <color rgb="FF000000"/>
      <name val="Liberation Sans"/>
      <family val="2"/>
    </font>
    <font>
      <b/>
      <sz val="15"/>
      <color rgb="FF333399"/>
      <name val="Calibri"/>
      <family val="2"/>
    </font>
    <font>
      <sz val="18"/>
      <color rgb="FF000000"/>
      <name val="Liberation Sans"/>
      <family val="2"/>
    </font>
    <font>
      <b/>
      <sz val="13"/>
      <color rgb="FF333399"/>
      <name val="Calibri"/>
      <family val="2"/>
    </font>
    <font>
      <sz val="12"/>
      <color rgb="FF000000"/>
      <name val="Liberation Sans"/>
      <family val="2"/>
    </font>
    <font>
      <b/>
      <sz val="11"/>
      <color rgb="FF333399"/>
      <name val="Calibri"/>
      <family val="2"/>
    </font>
    <font>
      <sz val="11"/>
      <color rgb="FFFA7D00"/>
      <name val="Calibri"/>
      <family val="2"/>
    </font>
    <font>
      <u val="single"/>
      <sz val="10"/>
      <color rgb="FF0000EE"/>
      <name val="Liberation Sans"/>
      <family val="2"/>
    </font>
    <font>
      <sz val="11"/>
      <color rgb="FF333399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sz val="11"/>
      <color rgb="FFFF9900"/>
      <name val="Calibri"/>
      <family val="2"/>
    </font>
    <font>
      <i/>
      <sz val="11"/>
      <color rgb="FF7F7F7F"/>
      <name val="Calibri"/>
      <family val="2"/>
    </font>
    <font>
      <sz val="10"/>
      <color rgb="FF996600"/>
      <name val="Liberation Sans"/>
      <family val="2"/>
    </font>
    <font>
      <sz val="11"/>
      <color theme="1"/>
      <name val="Arial"/>
      <family val="2"/>
    </font>
    <font>
      <sz val="11"/>
      <color theme="1"/>
      <name val="Liberation Sans"/>
      <family val="0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333333"/>
      <name val="Liberation Sans"/>
      <family val="2"/>
    </font>
    <font>
      <b/>
      <sz val="11"/>
      <color rgb="FF333333"/>
      <name val="Calibri"/>
      <family val="2"/>
    </font>
    <font>
      <b/>
      <sz val="11"/>
      <color theme="1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sz val="10"/>
      <color rgb="FFFF0000"/>
      <name val="Arial CE"/>
      <family val="2"/>
    </font>
  </fonts>
  <fills count="132">
    <fill>
      <patternFill/>
    </fill>
    <fill>
      <patternFill patternType="gray125"/>
    </fill>
    <fill>
      <patternFill patternType="solid">
        <fgColor rgb="FF33CC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47">
    <border>
      <left/>
      <right/>
      <top/>
      <bottom/>
      <diagonal/>
    </border>
    <border>
      <left style="double">
        <color rgb="FF514F54"/>
      </left>
      <right style="double">
        <color rgb="FF514F54"/>
      </right>
      <top style="double">
        <color rgb="FF514F54"/>
      </top>
      <bottom style="double">
        <color rgb="FF514F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rgb="FF33CCCC"/>
      </bottom>
    </border>
    <border>
      <left/>
      <right/>
      <top/>
      <bottom style="thin">
        <color rgb="FFC0C0C0"/>
      </bottom>
    </border>
    <border>
      <left/>
      <right/>
      <top/>
      <bottom style="thick">
        <color indexed="40"/>
      </bottom>
    </border>
    <border>
      <left/>
      <right/>
      <top/>
      <bottom style="thick">
        <color indexed="41"/>
      </bottom>
    </border>
    <border>
      <left/>
      <right/>
      <top/>
      <bottom style="medium">
        <color indexed="40"/>
      </bottom>
    </border>
    <border>
      <left/>
      <right/>
      <top/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CCCC"/>
      </top>
      <bottom style="double">
        <color rgb="FF33CCCC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>
        <color indexed="14"/>
      </left>
      <right/>
      <top style="thick">
        <color indexed="14"/>
      </top>
      <bottom style="thick">
        <color indexed="14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7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>
      <alignment/>
      <protection/>
    </xf>
    <xf numFmtId="0" fontId="90" fillId="3" borderId="0">
      <alignment/>
      <protection/>
    </xf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90" fillId="5" borderId="0">
      <alignment/>
      <protection/>
    </xf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90" fillId="8" borderId="0">
      <alignment/>
      <protection/>
    </xf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90" fillId="10" borderId="0">
      <alignment/>
      <protection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90" fillId="2" borderId="0">
      <alignment/>
      <protection/>
    </xf>
    <xf numFmtId="0" fontId="91" fillId="12" borderId="0">
      <alignment/>
      <protection/>
    </xf>
    <xf numFmtId="0" fontId="91" fillId="10" borderId="0">
      <alignment/>
      <protection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1" fillId="10" borderId="0">
      <alignment/>
      <protection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0" fillId="2" borderId="0">
      <alignment/>
      <protection/>
    </xf>
    <xf numFmtId="0" fontId="90" fillId="15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90" fillId="17" borderId="0">
      <alignment/>
      <protection/>
    </xf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90" fillId="19" borderId="0">
      <alignment/>
      <protection/>
    </xf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91" fillId="21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91" fillId="12" borderId="0">
      <alignment/>
      <protection/>
    </xf>
    <xf numFmtId="0" fontId="91" fillId="23" borderId="0">
      <alignment/>
      <protection/>
    </xf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91" fillId="10" borderId="0">
      <alignment/>
      <protection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91" fillId="15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91" fillId="17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90" fillId="25" borderId="0">
      <alignment/>
      <protection/>
    </xf>
    <xf numFmtId="0" fontId="92" fillId="26" borderId="1">
      <alignment/>
      <protection/>
    </xf>
    <xf numFmtId="0" fontId="5" fillId="27" borderId="2" applyNumberFormat="0" applyAlignment="0" applyProtection="0"/>
    <xf numFmtId="0" fontId="5" fillId="28" borderId="3" applyNumberFormat="0" applyAlignment="0" applyProtection="0"/>
    <xf numFmtId="0" fontId="5" fillId="27" borderId="2" applyNumberFormat="0" applyAlignment="0" applyProtection="0"/>
    <xf numFmtId="0" fontId="5" fillId="27" borderId="2" applyNumberFormat="0" applyAlignment="0" applyProtection="0"/>
    <xf numFmtId="0" fontId="5" fillId="27" borderId="3" applyNumberFormat="0" applyAlignment="0" applyProtection="0"/>
    <xf numFmtId="0" fontId="90" fillId="2" borderId="0">
      <alignment/>
      <protection/>
    </xf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93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3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93" fillId="37" borderId="0" applyNumberFormat="0" applyBorder="0" applyAlignment="0" applyProtection="0"/>
    <xf numFmtId="0" fontId="1" fillId="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93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93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93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6" borderId="0" applyNumberFormat="0" applyBorder="0" applyAlignment="0" applyProtection="0"/>
    <xf numFmtId="0" fontId="91" fillId="47" borderId="0">
      <alignment/>
      <protection/>
    </xf>
    <xf numFmtId="0" fontId="1" fillId="29" borderId="0" applyNumberFormat="0" applyBorder="0" applyAlignment="0" applyProtection="0"/>
    <xf numFmtId="0" fontId="1" fillId="48" borderId="0" applyNumberFormat="0" applyBorder="0" applyAlignment="0" applyProtection="0"/>
    <xf numFmtId="0" fontId="1" fillId="30" borderId="0" applyNumberFormat="0" applyBorder="0" applyAlignment="0" applyProtection="0"/>
    <xf numFmtId="0" fontId="91" fillId="15" borderId="0">
      <alignment/>
      <protection/>
    </xf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1" fillId="21" borderId="0">
      <alignment/>
      <protection/>
    </xf>
    <xf numFmtId="0" fontId="1" fillId="36" borderId="0" applyNumberFormat="0" applyBorder="0" applyAlignment="0" applyProtection="0"/>
    <xf numFmtId="0" fontId="91" fillId="47" borderId="0">
      <alignment/>
      <protection/>
    </xf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91" fillId="23" borderId="0">
      <alignment/>
      <protection/>
    </xf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30" borderId="0" applyNumberFormat="0" applyBorder="0" applyAlignment="0" applyProtection="0"/>
    <xf numFmtId="0" fontId="91" fillId="21" borderId="0">
      <alignment/>
      <protection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3" fillId="50" borderId="0" applyNumberFormat="0" applyBorder="0" applyAlignment="0" applyProtection="0"/>
    <xf numFmtId="0" fontId="1" fillId="20" borderId="0" applyNumberFormat="0" applyBorder="0" applyAlignment="0" applyProtection="0"/>
    <xf numFmtId="0" fontId="1" fillId="5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93" fillId="52" borderId="0" applyNumberFormat="0" applyBorder="0" applyAlignment="0" applyProtection="0"/>
    <xf numFmtId="0" fontId="1" fillId="16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3" fillId="55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93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3" fillId="59" borderId="0" applyNumberFormat="0" applyBorder="0" applyAlignment="0" applyProtection="0"/>
    <xf numFmtId="0" fontId="1" fillId="14" borderId="0" applyNumberFormat="0" applyBorder="0" applyAlignment="0" applyProtection="0"/>
    <xf numFmtId="0" fontId="1" fillId="51" borderId="0" applyNumberFormat="0" applyBorder="0" applyAlignment="0" applyProtection="0"/>
    <xf numFmtId="0" fontId="1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93" fillId="60" borderId="0" applyNumberFormat="0" applyBorder="0" applyAlignment="0" applyProtection="0"/>
    <xf numFmtId="0" fontId="1" fillId="11" borderId="0" applyNumberFormat="0" applyBorder="0" applyAlignment="0" applyProtection="0"/>
    <xf numFmtId="0" fontId="1" fillId="61" borderId="0" applyNumberFormat="0" applyBorder="0" applyAlignment="0" applyProtection="0"/>
    <xf numFmtId="0" fontId="91" fillId="19" borderId="0">
      <alignment/>
      <protection/>
    </xf>
    <xf numFmtId="0" fontId="1" fillId="62" borderId="0" applyNumberFormat="0" applyBorder="0" applyAlignment="0" applyProtection="0"/>
    <xf numFmtId="0" fontId="1" fillId="48" borderId="0" applyNumberFormat="0" applyBorder="0" applyAlignment="0" applyProtection="0"/>
    <xf numFmtId="0" fontId="1" fillId="30" borderId="0" applyNumberFormat="0" applyBorder="0" applyAlignment="0" applyProtection="0"/>
    <xf numFmtId="0" fontId="91" fillId="15" borderId="0">
      <alignment/>
      <protection/>
    </xf>
    <xf numFmtId="0" fontId="1" fillId="16" borderId="0" applyNumberFormat="0" applyBorder="0" applyAlignment="0" applyProtection="0"/>
    <xf numFmtId="0" fontId="91" fillId="17" borderId="0">
      <alignment/>
      <protection/>
    </xf>
    <xf numFmtId="0" fontId="1" fillId="54" borderId="0" applyNumberFormat="0" applyBorder="0" applyAlignment="0" applyProtection="0"/>
    <xf numFmtId="0" fontId="91" fillId="19" borderId="0">
      <alignment/>
      <protection/>
    </xf>
    <xf numFmtId="0" fontId="1" fillId="39" borderId="0" applyNumberFormat="0" applyBorder="0" applyAlignment="0" applyProtection="0"/>
    <xf numFmtId="0" fontId="1" fillId="57" borderId="0" applyNumberFormat="0" applyBorder="0" applyAlignment="0" applyProtection="0"/>
    <xf numFmtId="0" fontId="1" fillId="20" borderId="0" applyNumberFormat="0" applyBorder="0" applyAlignment="0" applyProtection="0"/>
    <xf numFmtId="0" fontId="91" fillId="13" borderId="0">
      <alignment/>
      <protection/>
    </xf>
    <xf numFmtId="0" fontId="1" fillId="62" borderId="0" applyNumberFormat="0" applyBorder="0" applyAlignment="0" applyProtection="0"/>
    <xf numFmtId="0" fontId="1" fillId="48" borderId="0" applyNumberFormat="0" applyBorder="0" applyAlignment="0" applyProtection="0"/>
    <xf numFmtId="0" fontId="1" fillId="30" borderId="0" applyNumberFormat="0" applyBorder="0" applyAlignment="0" applyProtection="0"/>
    <xf numFmtId="0" fontId="91" fillId="17" borderId="0">
      <alignment/>
      <protection/>
    </xf>
    <xf numFmtId="0" fontId="1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6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94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94" fillId="68" borderId="0" applyNumberFormat="0" applyBorder="0" applyAlignment="0" applyProtection="0"/>
    <xf numFmtId="0" fontId="2" fillId="16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57" borderId="0" applyNumberFormat="0" applyBorder="0" applyAlignment="0" applyProtection="0"/>
    <xf numFmtId="0" fontId="2" fillId="20" borderId="0" applyNumberFormat="0" applyBorder="0" applyAlignment="0" applyProtection="0"/>
    <xf numFmtId="0" fontId="2" fillId="69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94" fillId="70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5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94" fillId="72" borderId="0" applyNumberFormat="0" applyBorder="0" applyAlignment="0" applyProtection="0"/>
    <xf numFmtId="0" fontId="2" fillId="20" borderId="0" applyNumberFormat="0" applyBorder="0" applyAlignment="0" applyProtection="0"/>
    <xf numFmtId="0" fontId="2" fillId="73" borderId="0" applyNumberFormat="0" applyBorder="0" applyAlignment="0" applyProtection="0"/>
    <xf numFmtId="0" fontId="2" fillId="6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94" fillId="74" borderId="0" applyNumberFormat="0" applyBorder="0" applyAlignment="0" applyProtection="0"/>
    <xf numFmtId="0" fontId="2" fillId="66" borderId="0" applyNumberFormat="0" applyBorder="0" applyAlignment="0" applyProtection="0"/>
    <xf numFmtId="0" fontId="2" fillId="75" borderId="0" applyNumberFormat="0" applyBorder="0" applyAlignment="0" applyProtection="0"/>
    <xf numFmtId="0" fontId="2" fillId="7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94" fillId="77" borderId="0" applyNumberFormat="0" applyBorder="0" applyAlignment="0" applyProtection="0"/>
    <xf numFmtId="0" fontId="2" fillId="11" borderId="0" applyNumberFormat="0" applyBorder="0" applyAlignment="0" applyProtection="0"/>
    <xf numFmtId="0" fontId="2" fillId="78" borderId="0" applyNumberFormat="0" applyBorder="0" applyAlignment="0" applyProtection="0"/>
    <xf numFmtId="0" fontId="90" fillId="2" borderId="0">
      <alignment/>
      <protection/>
    </xf>
    <xf numFmtId="0" fontId="2" fillId="64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90" fillId="15" borderId="0">
      <alignment/>
      <protection/>
    </xf>
    <xf numFmtId="0" fontId="2" fillId="16" borderId="0" applyNumberFormat="0" applyBorder="0" applyAlignment="0" applyProtection="0"/>
    <xf numFmtId="0" fontId="90" fillId="17" borderId="0">
      <alignment/>
      <protection/>
    </xf>
    <xf numFmtId="0" fontId="2" fillId="54" borderId="0" applyNumberFormat="0" applyBorder="0" applyAlignment="0" applyProtection="0"/>
    <xf numFmtId="0" fontId="90" fillId="19" borderId="0">
      <alignment/>
      <protection/>
    </xf>
    <xf numFmtId="0" fontId="2" fillId="71" borderId="0" applyNumberFormat="0" applyBorder="0" applyAlignment="0" applyProtection="0"/>
    <xf numFmtId="0" fontId="2" fillId="57" borderId="0" applyNumberFormat="0" applyBorder="0" applyAlignment="0" applyProtection="0"/>
    <xf numFmtId="0" fontId="2" fillId="20" borderId="0" applyNumberFormat="0" applyBorder="0" applyAlignment="0" applyProtection="0"/>
    <xf numFmtId="0" fontId="90" fillId="2" borderId="0">
      <alignment/>
      <protection/>
    </xf>
    <xf numFmtId="0" fontId="2" fillId="6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90" fillId="15" borderId="0">
      <alignment/>
      <protection/>
    </xf>
    <xf numFmtId="0" fontId="2" fillId="7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95" fillId="0" borderId="0">
      <alignment/>
      <protection/>
    </xf>
    <xf numFmtId="0" fontId="96" fillId="79" borderId="0">
      <alignment/>
      <protection/>
    </xf>
    <xf numFmtId="0" fontId="96" fillId="80" borderId="0">
      <alignment/>
      <protection/>
    </xf>
    <xf numFmtId="0" fontId="95" fillId="81" borderId="0">
      <alignment/>
      <protection/>
    </xf>
    <xf numFmtId="0" fontId="2" fillId="66" borderId="0" applyNumberFormat="0" applyBorder="0" applyAlignment="0" applyProtection="0"/>
    <xf numFmtId="0" fontId="2" fillId="82" borderId="0" applyNumberFormat="0" applyBorder="0" applyAlignment="0" applyProtection="0"/>
    <xf numFmtId="0" fontId="2" fillId="83" borderId="0" applyNumberFormat="0" applyBorder="0" applyAlignment="0" applyProtection="0"/>
    <xf numFmtId="0" fontId="2" fillId="4" borderId="0" applyNumberFormat="0" applyBorder="0" applyAlignment="0" applyProtection="0"/>
    <xf numFmtId="0" fontId="2" fillId="83" borderId="0" applyNumberFormat="0" applyBorder="0" applyAlignment="0" applyProtection="0"/>
    <xf numFmtId="0" fontId="2" fillId="6" borderId="0" applyNumberFormat="0" applyBorder="0" applyAlignment="0" applyProtection="0"/>
    <xf numFmtId="0" fontId="2" fillId="84" borderId="0" applyNumberFormat="0" applyBorder="0" applyAlignment="0" applyProtection="0"/>
    <xf numFmtId="0" fontId="2" fillId="71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97" fillId="86" borderId="0">
      <alignment/>
      <protection/>
    </xf>
    <xf numFmtId="0" fontId="98" fillId="87" borderId="4" applyNumberFormat="0" applyAlignment="0" applyProtection="0"/>
    <xf numFmtId="0" fontId="11" fillId="11" borderId="5" applyNumberFormat="0" applyAlignment="0" applyProtection="0"/>
    <xf numFmtId="0" fontId="11" fillId="11" borderId="5" applyNumberFormat="0" applyAlignment="0" applyProtection="0"/>
    <xf numFmtId="0" fontId="11" fillId="46" borderId="5" applyNumberFormat="0" applyAlignment="0" applyProtection="0"/>
    <xf numFmtId="0" fontId="4" fillId="40" borderId="6" applyNumberFormat="0" applyAlignment="0" applyProtection="0"/>
    <xf numFmtId="0" fontId="4" fillId="20" borderId="5" applyNumberFormat="0" applyAlignment="0" applyProtection="0"/>
    <xf numFmtId="0" fontId="5" fillId="27" borderId="2" applyNumberFormat="0" applyAlignment="0" applyProtection="0"/>
    <xf numFmtId="0" fontId="5" fillId="88" borderId="2" applyNumberFormat="0" applyAlignment="0" applyProtection="0"/>
    <xf numFmtId="0" fontId="9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8" fillId="0" borderId="9" applyNumberFormat="0" applyFill="0" applyAlignment="0" applyProtection="0"/>
    <xf numFmtId="0" fontId="101" fillId="0" borderId="10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9" fillId="0" borderId="11" applyNumberFormat="0" applyFill="0" applyAlignment="0" applyProtection="0"/>
    <xf numFmtId="0" fontId="102" fillId="0" borderId="12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10" fillId="0" borderId="14" applyNumberFormat="0" applyFill="0" applyAlignment="0" applyProtection="0"/>
    <xf numFmtId="0" fontId="10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2" fontId="0" fillId="0" borderId="0" applyFill="0" applyBorder="0" applyAlignment="0" applyProtection="0"/>
    <xf numFmtId="44" fontId="0" fillId="0" borderId="0" applyFont="0" applyFill="0" applyBorder="0" applyAlignment="0" applyProtection="0"/>
    <xf numFmtId="0" fontId="5" fillId="27" borderId="2" applyNumberFormat="0" applyAlignment="0" applyProtection="0"/>
    <xf numFmtId="0" fontId="5" fillId="27" borderId="2" applyNumberFormat="0" applyAlignment="0" applyProtection="0"/>
    <xf numFmtId="0" fontId="103" fillId="89" borderId="15" applyNumberFormat="0" applyAlignment="0" applyProtection="0"/>
    <xf numFmtId="0" fontId="5" fillId="27" borderId="2" applyNumberFormat="0" applyAlignment="0" applyProtection="0"/>
    <xf numFmtId="0" fontId="5" fillId="90" borderId="2" applyNumberFormat="0" applyAlignment="0" applyProtection="0"/>
    <xf numFmtId="0" fontId="104" fillId="91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7" fillId="0" borderId="0">
      <alignment/>
      <protection/>
    </xf>
    <xf numFmtId="0" fontId="7" fillId="30" borderId="0" applyNumberFormat="0" applyBorder="0" applyAlignment="0" applyProtection="0"/>
    <xf numFmtId="0" fontId="7" fillId="36" borderId="0" applyNumberFormat="0" applyBorder="0" applyAlignment="0" applyProtection="0"/>
    <xf numFmtId="0" fontId="108" fillId="92" borderId="0">
      <alignment/>
      <protection/>
    </xf>
    <xf numFmtId="0" fontId="109" fillId="0" borderId="0">
      <alignment horizontal="center"/>
      <protection/>
    </xf>
    <xf numFmtId="0" fontId="110" fillId="0" borderId="0">
      <alignment/>
      <protection/>
    </xf>
    <xf numFmtId="0" fontId="111" fillId="0" borderId="16">
      <alignment/>
      <protection/>
    </xf>
    <xf numFmtId="0" fontId="8" fillId="0" borderId="9" applyNumberFormat="0" applyFill="0" applyAlignment="0" applyProtection="0"/>
    <xf numFmtId="0" fontId="112" fillId="0" borderId="0">
      <alignment/>
      <protection/>
    </xf>
    <xf numFmtId="0" fontId="113" fillId="0" borderId="17">
      <alignment/>
      <protection/>
    </xf>
    <xf numFmtId="0" fontId="9" fillId="0" borderId="11" applyNumberFormat="0" applyFill="0" applyAlignment="0" applyProtection="0"/>
    <xf numFmtId="0" fontId="52" fillId="0" borderId="18" applyNumberFormat="0" applyFill="0" applyAlignment="0" applyProtection="0"/>
    <xf numFmtId="0" fontId="52" fillId="0" borderId="19" applyNumberFormat="0" applyFill="0" applyAlignment="0" applyProtection="0"/>
    <xf numFmtId="0" fontId="114" fillId="0" borderId="0">
      <alignment/>
      <protection/>
    </xf>
    <xf numFmtId="0" fontId="115" fillId="0" borderId="16">
      <alignment/>
      <protection/>
    </xf>
    <xf numFmtId="0" fontId="10" fillId="0" borderId="14" applyNumberFormat="0" applyFill="0" applyAlignment="0" applyProtection="0"/>
    <xf numFmtId="0" fontId="53" fillId="0" borderId="20" applyNumberFormat="0" applyFill="0" applyAlignment="0" applyProtection="0"/>
    <xf numFmtId="0" fontId="53" fillId="0" borderId="21" applyNumberFormat="0" applyFill="0" applyAlignment="0" applyProtection="0"/>
    <xf numFmtId="0" fontId="115" fillId="0" borderId="0">
      <alignment/>
      <protection/>
    </xf>
    <xf numFmtId="0" fontId="10" fillId="0" borderId="0" applyNumberFormat="0" applyFill="0" applyBorder="0" applyAlignment="0" applyProtection="0"/>
    <xf numFmtId="0" fontId="109" fillId="0" borderId="0">
      <alignment horizontal="center" textRotation="90"/>
      <protection/>
    </xf>
    <xf numFmtId="0" fontId="26" fillId="0" borderId="0" applyNumberFormat="0" applyFill="0" applyBorder="0" applyAlignment="0" applyProtection="0"/>
    <xf numFmtId="0" fontId="116" fillId="0" borderId="22" applyNumberFormat="0" applyFill="0" applyAlignment="0" applyProtection="0"/>
    <xf numFmtId="0" fontId="12" fillId="0" borderId="23" applyNumberFormat="0" applyFill="0" applyAlignment="0" applyProtection="0"/>
    <xf numFmtId="0" fontId="12" fillId="0" borderId="23" applyNumberFormat="0" applyFill="0" applyAlignment="0" applyProtection="0"/>
    <xf numFmtId="0" fontId="12" fillId="0" borderId="23" applyNumberFormat="0" applyFill="0" applyAlignment="0" applyProtection="0"/>
    <xf numFmtId="0" fontId="117" fillId="0" borderId="0">
      <alignment/>
      <protection/>
    </xf>
    <xf numFmtId="0" fontId="26" fillId="0" borderId="0" applyNumberFormat="0" applyFill="0" applyBorder="0" applyAlignment="0" applyProtection="0"/>
    <xf numFmtId="0" fontId="118" fillId="17" borderId="24">
      <alignment/>
      <protection/>
    </xf>
    <xf numFmtId="0" fontId="11" fillId="11" borderId="5" applyNumberFormat="0" applyAlignment="0" applyProtection="0"/>
    <xf numFmtId="0" fontId="11" fillId="11" borderId="6" applyNumberFormat="0" applyAlignment="0" applyProtection="0"/>
    <xf numFmtId="0" fontId="11" fillId="11" borderId="6" applyNumberFormat="0" applyAlignment="0" applyProtection="0"/>
    <xf numFmtId="0" fontId="0" fillId="93" borderId="25" applyNumberFormat="0" applyFont="0" applyAlignment="0" applyProtection="0"/>
    <xf numFmtId="0" fontId="0" fillId="22" borderId="26" applyNumberFormat="0" applyAlignment="0" applyProtection="0"/>
    <xf numFmtId="0" fontId="0" fillId="22" borderId="26" applyNumberFormat="0" applyAlignment="0" applyProtection="0"/>
    <xf numFmtId="0" fontId="14" fillId="94" borderId="26" applyNumberFormat="0" applyFont="0" applyAlignment="0" applyProtection="0"/>
    <xf numFmtId="0" fontId="2" fillId="82" borderId="0" applyNumberFormat="0" applyBorder="0" applyAlignment="0" applyProtection="0"/>
    <xf numFmtId="0" fontId="2" fillId="66" borderId="0" applyNumberFormat="0" applyBorder="0" applyAlignment="0" applyProtection="0"/>
    <xf numFmtId="0" fontId="2" fillId="95" borderId="0" applyNumberFormat="0" applyBorder="0" applyAlignment="0" applyProtection="0"/>
    <xf numFmtId="0" fontId="2" fillId="82" borderId="0" applyNumberFormat="0" applyBorder="0" applyAlignment="0" applyProtection="0"/>
    <xf numFmtId="0" fontId="2" fillId="82" borderId="0" applyNumberFormat="0" applyBorder="0" applyAlignment="0" applyProtection="0"/>
    <xf numFmtId="0" fontId="2" fillId="82" borderId="0" applyNumberFormat="0" applyBorder="0" applyAlignment="0" applyProtection="0"/>
    <xf numFmtId="0" fontId="2" fillId="82" borderId="0" applyNumberFormat="0" applyBorder="0" applyAlignment="0" applyProtection="0"/>
    <xf numFmtId="0" fontId="2" fillId="4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1" borderId="0" applyNumberFormat="0" applyBorder="0" applyAlignment="0" applyProtection="0"/>
    <xf numFmtId="0" fontId="2" fillId="84" borderId="0" applyNumberFormat="0" applyBorder="0" applyAlignment="0" applyProtection="0"/>
    <xf numFmtId="0" fontId="2" fillId="82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95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94" fillId="98" borderId="0" applyNumberFormat="0" applyBorder="0" applyAlignment="0" applyProtection="0"/>
    <xf numFmtId="0" fontId="2" fillId="66" borderId="0" applyNumberFormat="0" applyBorder="0" applyAlignment="0" applyProtection="0"/>
    <xf numFmtId="0" fontId="94" fillId="99" borderId="0" applyNumberFormat="0" applyBorder="0" applyAlignment="0" applyProtection="0"/>
    <xf numFmtId="0" fontId="2" fillId="4" borderId="0" applyNumberFormat="0" applyBorder="0" applyAlignment="0" applyProtection="0"/>
    <xf numFmtId="0" fontId="94" fillId="100" borderId="0" applyNumberFormat="0" applyBorder="0" applyAlignment="0" applyProtection="0"/>
    <xf numFmtId="0" fontId="2" fillId="7" borderId="0" applyNumberFormat="0" applyBorder="0" applyAlignment="0" applyProtection="0"/>
    <xf numFmtId="0" fontId="94" fillId="101" borderId="0" applyNumberFormat="0" applyBorder="0" applyAlignment="0" applyProtection="0"/>
    <xf numFmtId="0" fontId="2" fillId="9" borderId="0" applyNumberFormat="0" applyBorder="0" applyAlignment="0" applyProtection="0"/>
    <xf numFmtId="0" fontId="94" fillId="102" borderId="0" applyNumberFormat="0" applyBorder="0" applyAlignment="0" applyProtection="0"/>
    <xf numFmtId="0" fontId="2" fillId="66" borderId="0" applyNumberFormat="0" applyBorder="0" applyAlignment="0" applyProtection="0"/>
    <xf numFmtId="0" fontId="94" fillId="103" borderId="0" applyNumberFormat="0" applyBorder="0" applyAlignment="0" applyProtection="0"/>
    <xf numFmtId="0" fontId="2" fillId="85" borderId="0" applyNumberFormat="0" applyBorder="0" applyAlignment="0" applyProtection="0"/>
    <xf numFmtId="0" fontId="119" fillId="10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120" fillId="105" borderId="27" applyNumberFormat="0" applyAlignment="0" applyProtection="0"/>
    <xf numFmtId="0" fontId="15" fillId="40" borderId="28" applyNumberFormat="0" applyAlignment="0" applyProtection="0"/>
    <xf numFmtId="0" fontId="15" fillId="40" borderId="28" applyNumberFormat="0" applyAlignment="0" applyProtection="0"/>
    <xf numFmtId="0" fontId="15" fillId="106" borderId="28" applyNumberFormat="0" applyAlignment="0" applyProtection="0"/>
    <xf numFmtId="0" fontId="121" fillId="0" borderId="0" applyNumberFormat="0" applyFill="0" applyBorder="0" applyAlignment="0" applyProtection="0"/>
    <xf numFmtId="0" fontId="122" fillId="0" borderId="29">
      <alignment/>
      <protection/>
    </xf>
    <xf numFmtId="0" fontId="12" fillId="0" borderId="23" applyNumberFormat="0" applyFill="0" applyAlignment="0" applyProtection="0"/>
    <xf numFmtId="0" fontId="1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4" fillId="21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9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9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93" fillId="0" borderId="0">
      <alignment/>
      <protection/>
    </xf>
    <xf numFmtId="0" fontId="1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127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91" fillId="0" borderId="0">
      <alignment/>
      <protection/>
    </xf>
    <xf numFmtId="0" fontId="128" fillId="21" borderId="30">
      <alignment/>
      <protection/>
    </xf>
    <xf numFmtId="0" fontId="0" fillId="22" borderId="26" applyNumberFormat="0" applyAlignment="0" applyProtection="0"/>
    <xf numFmtId="0" fontId="49" fillId="107" borderId="26" applyNumberFormat="0" applyAlignment="0" applyProtection="0"/>
    <xf numFmtId="0" fontId="49" fillId="22" borderId="26" applyNumberFormat="0" applyAlignment="0" applyProtection="0"/>
    <xf numFmtId="0" fontId="129" fillId="21" borderId="24">
      <alignment/>
      <protection/>
    </xf>
    <xf numFmtId="0" fontId="130" fillId="12" borderId="31">
      <alignment/>
      <protection/>
    </xf>
    <xf numFmtId="0" fontId="15" fillId="20" borderId="28" applyNumberFormat="0" applyAlignment="0" applyProtection="0"/>
    <xf numFmtId="0" fontId="131" fillId="0" borderId="32" applyNumberFormat="0" applyFill="0" applyAlignment="0" applyProtection="0"/>
    <xf numFmtId="0" fontId="17" fillId="0" borderId="33" applyNumberFormat="0" applyFill="0" applyAlignment="0" applyProtection="0"/>
    <xf numFmtId="0" fontId="17" fillId="0" borderId="33" applyNumberFormat="0" applyFill="0" applyAlignment="0" applyProtection="0"/>
    <xf numFmtId="0" fontId="17" fillId="0" borderId="34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2" fillId="0" borderId="0">
      <alignment/>
      <protection/>
    </xf>
    <xf numFmtId="184" fontId="132" fillId="0" borderId="0">
      <alignment/>
      <protection/>
    </xf>
    <xf numFmtId="0" fontId="133" fillId="108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134" fillId="10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10" borderId="0" applyNumberFormat="0" applyBorder="0" applyAlignment="0" applyProtection="0"/>
    <xf numFmtId="0" fontId="126" fillId="0" borderId="0">
      <alignment/>
      <protection/>
    </xf>
    <xf numFmtId="0" fontId="135" fillId="105" borderId="4" applyNumberFormat="0" applyAlignment="0" applyProtection="0"/>
    <xf numFmtId="0" fontId="4" fillId="40" borderId="5" applyNumberFormat="0" applyAlignment="0" applyProtection="0"/>
    <xf numFmtId="0" fontId="4" fillId="40" borderId="5" applyNumberFormat="0" applyAlignment="0" applyProtection="0"/>
    <xf numFmtId="0" fontId="4" fillId="106" borderId="5" applyNumberFormat="0" applyAlignment="0" applyProtection="0"/>
    <xf numFmtId="9" fontId="0" fillId="0" borderId="0" applyFill="0" applyBorder="0" applyAlignment="0" applyProtection="0"/>
    <xf numFmtId="0" fontId="126" fillId="0" borderId="0">
      <alignment/>
      <protection/>
    </xf>
    <xf numFmtId="0" fontId="136" fillId="0" borderId="0">
      <alignment/>
      <protection/>
    </xf>
    <xf numFmtId="0" fontId="16" fillId="0" borderId="0" applyNumberFormat="0" applyFill="0" applyBorder="0" applyAlignment="0" applyProtection="0"/>
    <xf numFmtId="0" fontId="137" fillId="0" borderId="35">
      <alignment/>
      <protection/>
    </xf>
    <xf numFmtId="0" fontId="17" fillId="0" borderId="34" applyNumberFormat="0" applyFill="0" applyAlignment="0" applyProtection="0"/>
    <xf numFmtId="0" fontId="97" fillId="0" borderId="0">
      <alignment/>
      <protection/>
    </xf>
    <xf numFmtId="0" fontId="106" fillId="0" borderId="0">
      <alignment/>
      <protection/>
    </xf>
    <xf numFmtId="0" fontId="18" fillId="0" borderId="0" applyNumberFormat="0" applyFill="0" applyBorder="0" applyAlignment="0" applyProtection="0"/>
  </cellStyleXfs>
  <cellXfs count="461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horizontal="right" wrapText="1"/>
      <protection locked="0"/>
    </xf>
    <xf numFmtId="1" fontId="19" fillId="0" borderId="0" xfId="0" applyNumberFormat="1" applyFont="1" applyFill="1" applyBorder="1" applyAlignment="1" applyProtection="1">
      <alignment horizontal="right" wrapText="1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right"/>
    </xf>
    <xf numFmtId="1" fontId="20" fillId="0" borderId="37" xfId="0" applyNumberFormat="1" applyFont="1" applyFill="1" applyBorder="1" applyAlignment="1">
      <alignment horizontal="right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23" fillId="64" borderId="38" xfId="0" applyFont="1" applyFill="1" applyBorder="1" applyAlignment="1" applyProtection="1">
      <alignment horizontal="center" vertical="center" wrapText="1"/>
      <protection locked="0"/>
    </xf>
    <xf numFmtId="0" fontId="23" fillId="64" borderId="39" xfId="0" applyFont="1" applyFill="1" applyBorder="1" applyAlignment="1">
      <alignment horizontal="left" vertical="center" wrapText="1"/>
    </xf>
    <xf numFmtId="0" fontId="23" fillId="64" borderId="40" xfId="0" applyFont="1" applyFill="1" applyBorder="1" applyAlignment="1" applyProtection="1">
      <alignment horizontal="center" vertical="center" wrapText="1"/>
      <protection locked="0"/>
    </xf>
    <xf numFmtId="0" fontId="23" fillId="95" borderId="38" xfId="0" applyFont="1" applyFill="1" applyBorder="1" applyAlignment="1" applyProtection="1">
      <alignment horizontal="center" vertical="center" wrapText="1"/>
      <protection locked="0"/>
    </xf>
    <xf numFmtId="0" fontId="23" fillId="95" borderId="41" xfId="0" applyFont="1" applyFill="1" applyBorder="1" applyAlignment="1" applyProtection="1">
      <alignment horizontal="left" vertical="center" wrapText="1"/>
      <protection locked="0"/>
    </xf>
    <xf numFmtId="0" fontId="23" fillId="95" borderId="40" xfId="0" applyFont="1" applyFill="1" applyBorder="1" applyAlignment="1" applyProtection="1">
      <alignment horizontal="center" vertical="center" wrapText="1"/>
      <protection locked="0"/>
    </xf>
    <xf numFmtId="0" fontId="23" fillId="95" borderId="39" xfId="0" applyFont="1" applyFill="1" applyBorder="1" applyAlignment="1" applyProtection="1">
      <alignment horizontal="left" vertical="center" wrapText="1"/>
      <protection locked="0"/>
    </xf>
    <xf numFmtId="0" fontId="23" fillId="85" borderId="40" xfId="0" applyFont="1" applyFill="1" applyBorder="1" applyAlignment="1" applyProtection="1">
      <alignment horizontal="center" vertical="center" wrapText="1"/>
      <protection locked="0"/>
    </xf>
    <xf numFmtId="0" fontId="23" fillId="85" borderId="39" xfId="0" applyFont="1" applyFill="1" applyBorder="1" applyAlignment="1" applyProtection="1">
      <alignment horizontal="left" vertical="center" wrapText="1"/>
      <protection locked="0"/>
    </xf>
    <xf numFmtId="0" fontId="23" fillId="82" borderId="40" xfId="0" applyFont="1" applyFill="1" applyBorder="1" applyAlignment="1" applyProtection="1">
      <alignment horizontal="center" vertical="center" wrapText="1"/>
      <protection locked="0"/>
    </xf>
    <xf numFmtId="0" fontId="23" fillId="82" borderId="39" xfId="0" applyFont="1" applyFill="1" applyBorder="1" applyAlignment="1" applyProtection="1">
      <alignment horizontal="left" vertical="center" wrapText="1"/>
      <protection locked="0"/>
    </xf>
    <xf numFmtId="0" fontId="23" fillId="6" borderId="42" xfId="0" applyFont="1" applyFill="1" applyBorder="1" applyAlignment="1" applyProtection="1">
      <alignment horizontal="center" vertical="center" wrapText="1"/>
      <protection locked="0"/>
    </xf>
    <xf numFmtId="0" fontId="23" fillId="6" borderId="43" xfId="0" applyFont="1" applyFill="1" applyBorder="1" applyAlignment="1" applyProtection="1">
      <alignment horizontal="center" vertical="center" wrapText="1"/>
      <protection locked="0"/>
    </xf>
    <xf numFmtId="0" fontId="23" fillId="6" borderId="38" xfId="0" applyFont="1" applyFill="1" applyBorder="1" applyAlignment="1" applyProtection="1">
      <alignment horizontal="center" vertical="center" wrapText="1"/>
      <protection locked="0"/>
    </xf>
    <xf numFmtId="0" fontId="23" fillId="82" borderId="42" xfId="0" applyFont="1" applyFill="1" applyBorder="1" applyAlignment="1" applyProtection="1">
      <alignment horizontal="center" vertical="center" wrapText="1"/>
      <protection locked="0"/>
    </xf>
    <xf numFmtId="0" fontId="23" fillId="82" borderId="43" xfId="0" applyFont="1" applyFill="1" applyBorder="1" applyAlignment="1" applyProtection="1">
      <alignment horizontal="center" vertical="center" wrapText="1"/>
      <protection locked="0"/>
    </xf>
    <xf numFmtId="0" fontId="23" fillId="82" borderId="38" xfId="0" applyFont="1" applyFill="1" applyBorder="1" applyAlignment="1" applyProtection="1">
      <alignment horizontal="center" vertical="center" wrapText="1"/>
      <protection locked="0"/>
    </xf>
    <xf numFmtId="0" fontId="23" fillId="111" borderId="42" xfId="0" applyFont="1" applyFill="1" applyBorder="1" applyAlignment="1" applyProtection="1">
      <alignment horizontal="center" vertical="center" wrapText="1"/>
      <protection locked="0"/>
    </xf>
    <xf numFmtId="0" fontId="23" fillId="111" borderId="43" xfId="0" applyFont="1" applyFill="1" applyBorder="1" applyAlignment="1" applyProtection="1">
      <alignment horizontal="center" vertical="center" wrapText="1"/>
      <protection locked="0"/>
    </xf>
    <xf numFmtId="0" fontId="23" fillId="111" borderId="38" xfId="0" applyFont="1" applyFill="1" applyBorder="1" applyAlignment="1" applyProtection="1">
      <alignment horizontal="center" vertical="center" wrapText="1"/>
      <protection locked="0"/>
    </xf>
    <xf numFmtId="0" fontId="28" fillId="112" borderId="44" xfId="0" applyFont="1" applyFill="1" applyBorder="1" applyAlignment="1" applyProtection="1">
      <alignment horizontal="center" vertical="center" wrapText="1"/>
      <protection locked="0"/>
    </xf>
    <xf numFmtId="0" fontId="28" fillId="112" borderId="39" xfId="0" applyFont="1" applyFill="1" applyBorder="1" applyAlignment="1" applyProtection="1">
      <alignment horizontal="left" vertical="center" wrapText="1"/>
      <protection locked="0"/>
    </xf>
    <xf numFmtId="0" fontId="28" fillId="76" borderId="45" xfId="622" applyFont="1" applyFill="1" applyBorder="1" applyAlignment="1">
      <alignment horizontal="center" vertical="center" wrapText="1"/>
      <protection/>
    </xf>
    <xf numFmtId="0" fontId="28" fillId="76" borderId="39" xfId="622" applyFont="1" applyFill="1" applyBorder="1" applyAlignment="1">
      <alignment horizontal="left" vertical="center" wrapText="1"/>
      <protection/>
    </xf>
    <xf numFmtId="0" fontId="23" fillId="85" borderId="38" xfId="0" applyFont="1" applyFill="1" applyBorder="1" applyAlignment="1" applyProtection="1">
      <alignment horizontal="center" vertical="center" wrapText="1"/>
      <protection locked="0"/>
    </xf>
    <xf numFmtId="0" fontId="23" fillId="82" borderId="46" xfId="0" applyFont="1" applyFill="1" applyBorder="1" applyAlignment="1" applyProtection="1">
      <alignment horizontal="left" vertical="center" wrapText="1"/>
      <protection locked="0"/>
    </xf>
    <xf numFmtId="0" fontId="28" fillId="113" borderId="39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right" wrapText="1"/>
      <protection locked="0"/>
    </xf>
    <xf numFmtId="1" fontId="24" fillId="0" borderId="0" xfId="0" applyNumberFormat="1" applyFont="1" applyFill="1" applyBorder="1" applyAlignment="1" applyProtection="1">
      <alignment horizontal="right" wrapText="1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23" fillId="4" borderId="47" xfId="0" applyFont="1" applyFill="1" applyBorder="1" applyAlignment="1" applyProtection="1">
      <alignment horizontal="center" vertical="center" wrapText="1"/>
      <protection locked="0"/>
    </xf>
    <xf numFmtId="0" fontId="23" fillId="4" borderId="43" xfId="0" applyFont="1" applyFill="1" applyBorder="1" applyAlignment="1" applyProtection="1">
      <alignment horizontal="center" vertical="center" wrapText="1"/>
      <protection locked="0"/>
    </xf>
    <xf numFmtId="0" fontId="23" fillId="4" borderId="48" xfId="0" applyFont="1" applyFill="1" applyBorder="1" applyAlignment="1" applyProtection="1">
      <alignment horizontal="center" vertical="center" wrapText="1"/>
      <protection locked="0"/>
    </xf>
    <xf numFmtId="0" fontId="19" fillId="0" borderId="4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50" xfId="686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9" fillId="0" borderId="51" xfId="686" applyFont="1" applyFill="1" applyBorder="1" applyAlignment="1" applyProtection="1">
      <alignment horizontal="center" vertical="center" wrapText="1"/>
      <protection locked="0"/>
    </xf>
    <xf numFmtId="0" fontId="30" fillId="0" borderId="52" xfId="686" applyFont="1" applyFill="1" applyBorder="1" applyAlignment="1" applyProtection="1">
      <alignment horizontal="center" vertical="center" wrapText="1"/>
      <protection locked="0"/>
    </xf>
    <xf numFmtId="0" fontId="14" fillId="0" borderId="53" xfId="686" applyFont="1" applyFill="1" applyBorder="1" applyAlignment="1" applyProtection="1">
      <alignment horizontal="center" vertical="center" wrapText="1"/>
      <protection/>
    </xf>
    <xf numFmtId="0" fontId="30" fillId="0" borderId="54" xfId="686" applyFont="1" applyFill="1" applyBorder="1" applyAlignment="1" applyProtection="1">
      <alignment horizontal="center" vertical="center" wrapText="1"/>
      <protection locked="0"/>
    </xf>
    <xf numFmtId="0" fontId="30" fillId="0" borderId="55" xfId="686" applyFont="1" applyFill="1" applyBorder="1" applyAlignment="1" applyProtection="1">
      <alignment horizontal="center" vertical="center" wrapText="1"/>
      <protection locked="0"/>
    </xf>
    <xf numFmtId="0" fontId="14" fillId="0" borderId="54" xfId="686" applyFont="1" applyFill="1" applyBorder="1" applyAlignment="1" applyProtection="1">
      <alignment horizontal="center" vertical="center" wrapText="1"/>
      <protection/>
    </xf>
    <xf numFmtId="0" fontId="19" fillId="0" borderId="40" xfId="686" applyFont="1" applyFill="1" applyBorder="1" applyAlignment="1" applyProtection="1">
      <alignment horizontal="left" vertical="center" wrapText="1"/>
      <protection/>
    </xf>
    <xf numFmtId="0" fontId="30" fillId="0" borderId="51" xfId="686" applyFont="1" applyFill="1" applyBorder="1" applyAlignment="1" applyProtection="1">
      <alignment horizontal="center" vertical="center" wrapText="1"/>
      <protection locked="0"/>
    </xf>
    <xf numFmtId="0" fontId="14" fillId="0" borderId="56" xfId="686" applyFont="1" applyFill="1" applyBorder="1" applyAlignment="1" applyProtection="1">
      <alignment horizontal="center" vertical="center" wrapText="1"/>
      <protection/>
    </xf>
    <xf numFmtId="0" fontId="30" fillId="0" borderId="39" xfId="686" applyFont="1" applyFill="1" applyBorder="1" applyAlignment="1" applyProtection="1">
      <alignment horizontal="center" vertical="center" wrapText="1"/>
      <protection locked="0"/>
    </xf>
    <xf numFmtId="0" fontId="30" fillId="0" borderId="57" xfId="686" applyFont="1" applyFill="1" applyBorder="1" applyAlignment="1" applyProtection="1">
      <alignment horizontal="center" vertical="center" wrapText="1"/>
      <protection locked="0"/>
    </xf>
    <xf numFmtId="0" fontId="14" fillId="0" borderId="39" xfId="686" applyFont="1" applyFill="1" applyBorder="1" applyAlignment="1" applyProtection="1">
      <alignment horizontal="center" vertical="center" wrapText="1"/>
      <protection/>
    </xf>
    <xf numFmtId="0" fontId="19" fillId="0" borderId="50" xfId="686" applyFont="1" applyFill="1" applyBorder="1" applyAlignment="1" applyProtection="1">
      <alignment horizontal="center" vertical="center" wrapText="1"/>
      <protection locked="0"/>
    </xf>
    <xf numFmtId="0" fontId="30" fillId="0" borderId="41" xfId="686" applyFont="1" applyFill="1" applyBorder="1" applyAlignment="1" applyProtection="1">
      <alignment horizontal="center" vertical="center" wrapText="1"/>
      <protection locked="0"/>
    </xf>
    <xf numFmtId="0" fontId="14" fillId="0" borderId="58" xfId="686" applyFont="1" applyFill="1" applyBorder="1" applyAlignment="1" applyProtection="1">
      <alignment horizontal="center" vertical="center" wrapText="1"/>
      <protection/>
    </xf>
    <xf numFmtId="0" fontId="14" fillId="0" borderId="41" xfId="686" applyFont="1" applyFill="1" applyBorder="1" applyAlignment="1" applyProtection="1">
      <alignment horizontal="center" vertical="center" wrapText="1"/>
      <protection/>
    </xf>
    <xf numFmtId="0" fontId="30" fillId="0" borderId="59" xfId="686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wrapText="1"/>
      <protection locked="0"/>
    </xf>
    <xf numFmtId="0" fontId="19" fillId="0" borderId="51" xfId="686" applyFont="1" applyFill="1" applyBorder="1" applyAlignment="1" applyProtection="1">
      <alignment horizontal="left" vertical="center" wrapText="1"/>
      <protection/>
    </xf>
    <xf numFmtId="0" fontId="19" fillId="0" borderId="45" xfId="686" applyFont="1" applyFill="1" applyBorder="1" applyAlignment="1" applyProtection="1">
      <alignment horizontal="left" vertical="center" wrapText="1"/>
      <protection/>
    </xf>
    <xf numFmtId="0" fontId="30" fillId="0" borderId="39" xfId="686" applyFont="1" applyFill="1" applyBorder="1" applyAlignment="1" applyProtection="1">
      <alignment horizontal="center" vertical="center"/>
      <protection locked="0"/>
    </xf>
    <xf numFmtId="0" fontId="30" fillId="0" borderId="57" xfId="686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9" fillId="0" borderId="44" xfId="686" applyFont="1" applyFill="1" applyBorder="1" applyAlignment="1" applyProtection="1">
      <alignment vertical="center" wrapText="1"/>
      <protection/>
    </xf>
    <xf numFmtId="0" fontId="31" fillId="0" borderId="45" xfId="686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31" fillId="0" borderId="60" xfId="686" applyFont="1" applyFill="1" applyBorder="1" applyAlignment="1" applyProtection="1">
      <alignment horizontal="center" vertical="center" wrapText="1"/>
      <protection/>
    </xf>
    <xf numFmtId="0" fontId="19" fillId="0" borderId="51" xfId="686" applyFont="1" applyFill="1" applyBorder="1" applyAlignment="1" applyProtection="1">
      <alignment horizontal="center" vertical="center"/>
      <protection locked="0"/>
    </xf>
    <xf numFmtId="0" fontId="19" fillId="0" borderId="61" xfId="686" applyFont="1" applyFill="1" applyBorder="1" applyAlignment="1" applyProtection="1">
      <alignment horizontal="center" vertical="center" wrapText="1"/>
      <protection locked="0"/>
    </xf>
    <xf numFmtId="0" fontId="19" fillId="0" borderId="61" xfId="686" applyFont="1" applyFill="1" applyBorder="1" applyAlignment="1" applyProtection="1">
      <alignment horizontal="center" vertical="center"/>
      <protection locked="0"/>
    </xf>
    <xf numFmtId="0" fontId="30" fillId="0" borderId="41" xfId="686" applyFont="1" applyFill="1" applyBorder="1" applyAlignment="1" applyProtection="1">
      <alignment horizontal="center" vertical="center"/>
      <protection locked="0"/>
    </xf>
    <xf numFmtId="0" fontId="30" fillId="0" borderId="59" xfId="686" applyFont="1" applyFill="1" applyBorder="1" applyAlignment="1" applyProtection="1">
      <alignment horizontal="center" vertical="center"/>
      <protection locked="0"/>
    </xf>
    <xf numFmtId="0" fontId="30" fillId="0" borderId="46" xfId="686" applyFont="1" applyFill="1" applyBorder="1" applyAlignment="1" applyProtection="1">
      <alignment horizontal="center" vertical="center" wrapText="1"/>
      <protection locked="0"/>
    </xf>
    <xf numFmtId="0" fontId="14" fillId="0" borderId="62" xfId="686" applyFont="1" applyFill="1" applyBorder="1" applyAlignment="1" applyProtection="1">
      <alignment horizontal="center" vertical="center" wrapText="1"/>
      <protection/>
    </xf>
    <xf numFmtId="0" fontId="30" fillId="0" borderId="46" xfId="686" applyFont="1" applyFill="1" applyBorder="1" applyAlignment="1" applyProtection="1">
      <alignment horizontal="center" vertical="center"/>
      <protection locked="0"/>
    </xf>
    <xf numFmtId="0" fontId="14" fillId="0" borderId="46" xfId="686" applyFont="1" applyFill="1" applyBorder="1" applyAlignment="1" applyProtection="1">
      <alignment horizontal="center" vertical="center" wrapText="1"/>
      <protection/>
    </xf>
    <xf numFmtId="0" fontId="30" fillId="0" borderId="63" xfId="686" applyFont="1" applyFill="1" applyBorder="1" applyAlignment="1" applyProtection="1">
      <alignment horizontal="center" vertical="center"/>
      <protection locked="0"/>
    </xf>
    <xf numFmtId="0" fontId="19" fillId="0" borderId="64" xfId="686" applyFont="1" applyFill="1" applyBorder="1" applyAlignment="1" applyProtection="1">
      <alignment horizontal="center" vertical="center" wrapText="1"/>
      <protection locked="0"/>
    </xf>
    <xf numFmtId="0" fontId="14" fillId="0" borderId="0" xfId="686" applyFont="1" applyFill="1" applyProtection="1">
      <alignment/>
      <protection locked="0"/>
    </xf>
    <xf numFmtId="0" fontId="0" fillId="0" borderId="0" xfId="686">
      <alignment/>
      <protection/>
    </xf>
    <xf numFmtId="0" fontId="19" fillId="0" borderId="0" xfId="686" applyFont="1" applyFill="1" applyBorder="1" applyAlignment="1" applyProtection="1">
      <alignment horizontal="center" vertical="center"/>
      <protection locked="0"/>
    </xf>
    <xf numFmtId="0" fontId="36" fillId="0" borderId="0" xfId="686" applyFont="1" applyFill="1" applyAlignment="1">
      <alignment horizontal="center" vertical="center"/>
      <protection/>
    </xf>
    <xf numFmtId="0" fontId="39" fillId="0" borderId="0" xfId="686" applyFont="1" applyFill="1" applyAlignment="1">
      <alignment horizontal="center"/>
      <protection/>
    </xf>
    <xf numFmtId="0" fontId="14" fillId="0" borderId="0" xfId="686" applyFont="1" applyFill="1">
      <alignment/>
      <protection/>
    </xf>
    <xf numFmtId="0" fontId="41" fillId="0" borderId="0" xfId="686" applyFont="1" applyFill="1" applyBorder="1" applyAlignment="1">
      <alignment/>
      <protection/>
    </xf>
    <xf numFmtId="0" fontId="34" fillId="0" borderId="0" xfId="686" applyFont="1" applyFill="1" applyBorder="1">
      <alignment/>
      <protection/>
    </xf>
    <xf numFmtId="0" fontId="14" fillId="0" borderId="0" xfId="686" applyFont="1" applyFill="1" applyBorder="1">
      <alignment/>
      <protection/>
    </xf>
    <xf numFmtId="0" fontId="34" fillId="0" borderId="0" xfId="686" applyFont="1" applyFill="1" applyBorder="1" applyAlignment="1">
      <alignment/>
      <protection/>
    </xf>
    <xf numFmtId="0" fontId="14" fillId="0" borderId="0" xfId="686" applyFont="1" applyFill="1" applyBorder="1" applyProtection="1">
      <alignment/>
      <protection locked="0"/>
    </xf>
    <xf numFmtId="0" fontId="35" fillId="0" borderId="0" xfId="686" applyFont="1" applyFill="1" applyBorder="1" applyAlignment="1">
      <alignment/>
      <protection/>
    </xf>
    <xf numFmtId="0" fontId="35" fillId="0" borderId="0" xfId="686" applyFont="1" applyFill="1" applyBorder="1">
      <alignment/>
      <protection/>
    </xf>
    <xf numFmtId="0" fontId="19" fillId="0" borderId="0" xfId="686" applyFont="1" applyFill="1" applyAlignment="1">
      <alignment vertical="center"/>
      <protection/>
    </xf>
    <xf numFmtId="0" fontId="42" fillId="0" borderId="0" xfId="0" applyFont="1" applyFill="1" applyAlignment="1" applyProtection="1">
      <alignment/>
      <protection locked="0"/>
    </xf>
    <xf numFmtId="0" fontId="19" fillId="0" borderId="0" xfId="686" applyFont="1" applyFill="1" applyBorder="1" applyAlignment="1">
      <alignment horizontal="center" vertical="center"/>
      <protection/>
    </xf>
    <xf numFmtId="0" fontId="35" fillId="0" borderId="0" xfId="686" applyFont="1" applyFill="1" applyBorder="1" applyAlignment="1">
      <alignment horizontal="right"/>
      <protection/>
    </xf>
    <xf numFmtId="0" fontId="2" fillId="0" borderId="0" xfId="496" applyNumberFormat="1" applyFont="1" applyFill="1" applyBorder="1" applyAlignment="1" applyProtection="1">
      <alignment/>
      <protection locked="0"/>
    </xf>
    <xf numFmtId="0" fontId="42" fillId="0" borderId="0" xfId="686" applyFont="1" applyFill="1" applyProtection="1">
      <alignment/>
      <protection locked="0"/>
    </xf>
    <xf numFmtId="0" fontId="18" fillId="0" borderId="0" xfId="496" applyNumberFormat="1" applyFont="1" applyFill="1" applyBorder="1" applyAlignment="1" applyProtection="1">
      <alignment wrapText="1"/>
      <protection locked="0"/>
    </xf>
    <xf numFmtId="0" fontId="18" fillId="0" borderId="0" xfId="496" applyNumberFormat="1" applyFont="1" applyFill="1" applyBorder="1" applyAlignment="1" applyProtection="1">
      <alignment horizontal="center" vertical="center"/>
      <protection locked="0"/>
    </xf>
    <xf numFmtId="0" fontId="18" fillId="0" borderId="0" xfId="496" applyNumberFormat="1" applyFont="1" applyFill="1" applyBorder="1" applyAlignment="1" applyProtection="1">
      <alignment horizontal="right"/>
      <protection locked="0"/>
    </xf>
    <xf numFmtId="0" fontId="2" fillId="0" borderId="0" xfId="496" applyNumberFormat="1" applyFont="1" applyFill="1" applyBorder="1" applyAlignment="1" applyProtection="1">
      <alignment horizontal="center" vertical="center"/>
      <protection locked="0"/>
    </xf>
    <xf numFmtId="0" fontId="18" fillId="0" borderId="0" xfId="496" applyNumberFormat="1" applyFont="1" applyFill="1" applyBorder="1" applyAlignment="1" applyProtection="1">
      <alignment/>
      <protection locked="0"/>
    </xf>
    <xf numFmtId="0" fontId="23" fillId="114" borderId="0" xfId="686" applyFont="1" applyFill="1" applyBorder="1" applyAlignment="1" applyProtection="1">
      <alignment horizontal="center" vertical="center" wrapText="1"/>
      <protection locked="0"/>
    </xf>
    <xf numFmtId="0" fontId="2" fillId="114" borderId="0" xfId="496" applyNumberFormat="1" applyFont="1" applyFill="1" applyBorder="1" applyAlignment="1" applyProtection="1">
      <alignment wrapText="1"/>
      <protection locked="0"/>
    </xf>
    <xf numFmtId="0" fontId="2" fillId="114" borderId="0" xfId="496" applyNumberFormat="1" applyFont="1" applyFill="1" applyBorder="1" applyAlignment="1" applyProtection="1">
      <alignment horizontal="center" vertical="center"/>
      <protection locked="0"/>
    </xf>
    <xf numFmtId="0" fontId="2" fillId="114" borderId="0" xfId="496" applyNumberFormat="1" applyFont="1" applyFill="1" applyBorder="1" applyAlignment="1" applyProtection="1">
      <alignment/>
      <protection locked="0"/>
    </xf>
    <xf numFmtId="0" fontId="3" fillId="0" borderId="0" xfId="496" applyNumberFormat="1" applyFill="1" applyBorder="1" applyAlignment="1" applyProtection="1">
      <alignment/>
      <protection locked="0"/>
    </xf>
    <xf numFmtId="0" fontId="43" fillId="0" borderId="0" xfId="0" applyFont="1" applyFill="1" applyAlignment="1" applyProtection="1">
      <alignment/>
      <protection locked="0"/>
    </xf>
    <xf numFmtId="0" fontId="23" fillId="114" borderId="0" xfId="686" applyFont="1" applyFill="1" applyBorder="1" applyAlignment="1" applyProtection="1">
      <alignment horizontal="center" vertical="center"/>
      <protection locked="0"/>
    </xf>
    <xf numFmtId="0" fontId="43" fillId="114" borderId="0" xfId="686" applyFont="1" applyFill="1" applyBorder="1" applyProtection="1">
      <alignment/>
      <protection locked="0"/>
    </xf>
    <xf numFmtId="0" fontId="23" fillId="0" borderId="0" xfId="686" applyFont="1" applyFill="1" applyAlignment="1" applyProtection="1">
      <alignment horizontal="center" vertical="center"/>
      <protection locked="0"/>
    </xf>
    <xf numFmtId="0" fontId="44" fillId="0" borderId="0" xfId="0" applyFont="1" applyFill="1" applyAlignment="1" applyProtection="1">
      <alignment/>
      <protection locked="0"/>
    </xf>
    <xf numFmtId="0" fontId="19" fillId="0" borderId="0" xfId="686" applyFont="1" applyFill="1" applyAlignment="1" applyProtection="1">
      <alignment horizontal="center" vertical="center"/>
      <protection locked="0"/>
    </xf>
    <xf numFmtId="0" fontId="44" fillId="0" borderId="0" xfId="686" applyFont="1" applyFill="1" applyProtection="1">
      <alignment/>
      <protection locked="0"/>
    </xf>
    <xf numFmtId="0" fontId="45" fillId="0" borderId="0" xfId="686" applyFont="1" applyFill="1" applyAlignment="1" applyProtection="1">
      <alignment horizontal="center" vertical="center"/>
      <protection locked="0"/>
    </xf>
    <xf numFmtId="0" fontId="19" fillId="0" borderId="65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5" fillId="0" borderId="0" xfId="0" applyFont="1" applyAlignment="1">
      <alignment/>
    </xf>
    <xf numFmtId="0" fontId="47" fillId="0" borderId="0" xfId="0" applyFont="1" applyAlignment="1">
      <alignment/>
    </xf>
    <xf numFmtId="0" fontId="19" fillId="0" borderId="40" xfId="686" applyFont="1" applyFill="1" applyBorder="1" applyAlignment="1" applyProtection="1">
      <alignment horizontal="center" vertical="center" wrapText="1"/>
      <protection locked="0"/>
    </xf>
    <xf numFmtId="0" fontId="28" fillId="113" borderId="67" xfId="0" applyFont="1" applyFill="1" applyBorder="1" applyAlignment="1" applyProtection="1">
      <alignment horizontal="center" vertical="center" wrapText="1"/>
      <protection locked="0"/>
    </xf>
    <xf numFmtId="0" fontId="28" fillId="113" borderId="41" xfId="0" applyFont="1" applyFill="1" applyBorder="1" applyAlignment="1" applyProtection="1">
      <alignment horizontal="left" vertical="center" wrapText="1"/>
      <protection locked="0"/>
    </xf>
    <xf numFmtId="0" fontId="23" fillId="82" borderId="0" xfId="0" applyFont="1" applyFill="1" applyBorder="1" applyAlignment="1" applyProtection="1">
      <alignment horizontal="left" vertical="center" wrapText="1"/>
      <protection locked="0"/>
    </xf>
    <xf numFmtId="0" fontId="23" fillId="0" borderId="68" xfId="0" applyFont="1" applyFill="1" applyBorder="1" applyAlignment="1" applyProtection="1">
      <alignment horizontal="left" vertical="center" wrapText="1"/>
      <protection locked="0"/>
    </xf>
    <xf numFmtId="0" fontId="23" fillId="6" borderId="46" xfId="0" applyFont="1" applyFill="1" applyBorder="1" applyAlignment="1" applyProtection="1">
      <alignment horizontal="left" vertical="center" wrapText="1"/>
      <protection locked="0"/>
    </xf>
    <xf numFmtId="0" fontId="23" fillId="6" borderId="0" xfId="0" applyFont="1" applyFill="1" applyBorder="1" applyAlignment="1" applyProtection="1">
      <alignment horizontal="left" vertical="center" wrapText="1"/>
      <protection locked="0"/>
    </xf>
    <xf numFmtId="0" fontId="23" fillId="6" borderId="41" xfId="0" applyFont="1" applyFill="1" applyBorder="1" applyAlignment="1" applyProtection="1">
      <alignment horizontal="left" vertical="center" wrapText="1"/>
      <protection locked="0"/>
    </xf>
    <xf numFmtId="0" fontId="23" fillId="82" borderId="41" xfId="0" applyFont="1" applyFill="1" applyBorder="1" applyAlignment="1" applyProtection="1">
      <alignment horizontal="left" vertical="center" wrapText="1"/>
      <protection locked="0"/>
    </xf>
    <xf numFmtId="0" fontId="23" fillId="111" borderId="46" xfId="0" applyFont="1" applyFill="1" applyBorder="1" applyAlignment="1" applyProtection="1">
      <alignment horizontal="left" vertical="center" wrapText="1"/>
      <protection locked="0"/>
    </xf>
    <xf numFmtId="0" fontId="23" fillId="111" borderId="0" xfId="0" applyFont="1" applyFill="1" applyBorder="1" applyAlignment="1" applyProtection="1">
      <alignment horizontal="left" vertical="center" wrapText="1"/>
      <protection locked="0"/>
    </xf>
    <xf numFmtId="0" fontId="23" fillId="111" borderId="41" xfId="0" applyFont="1" applyFill="1" applyBorder="1" applyAlignment="1" applyProtection="1">
      <alignment horizontal="left" vertical="center" wrapText="1"/>
      <protection locked="0"/>
    </xf>
    <xf numFmtId="0" fontId="28" fillId="113" borderId="46" xfId="0" applyFont="1" applyFill="1" applyBorder="1" applyAlignment="1" applyProtection="1">
      <alignment horizontal="left" vertical="center" wrapText="1"/>
      <protection locked="0"/>
    </xf>
    <xf numFmtId="0" fontId="19" fillId="85" borderId="51" xfId="0" applyFont="1" applyFill="1" applyBorder="1" applyAlignment="1" applyProtection="1">
      <alignment horizontal="center" vertical="center" wrapText="1"/>
      <protection locked="0"/>
    </xf>
    <xf numFmtId="0" fontId="19" fillId="85" borderId="69" xfId="0" applyFont="1" applyFill="1" applyBorder="1" applyAlignment="1" applyProtection="1">
      <alignment horizontal="center" vertical="center" wrapText="1"/>
      <protection locked="0"/>
    </xf>
    <xf numFmtId="0" fontId="19" fillId="85" borderId="50" xfId="0" applyFont="1" applyFill="1" applyBorder="1" applyAlignment="1" applyProtection="1">
      <alignment horizontal="center" vertical="center" wrapText="1"/>
      <protection locked="0"/>
    </xf>
    <xf numFmtId="0" fontId="19" fillId="76" borderId="50" xfId="0" applyFont="1" applyFill="1" applyBorder="1" applyAlignment="1" applyProtection="1">
      <alignment horizontal="center" vertical="center" wrapText="1"/>
      <protection locked="0"/>
    </xf>
    <xf numFmtId="0" fontId="19" fillId="76" borderId="51" xfId="0" applyFont="1" applyFill="1" applyBorder="1" applyAlignment="1" applyProtection="1">
      <alignment horizontal="center" vertical="center" wrapText="1"/>
      <protection locked="0"/>
    </xf>
    <xf numFmtId="0" fontId="19" fillId="76" borderId="70" xfId="0" applyFont="1" applyFill="1" applyBorder="1" applyAlignment="1" applyProtection="1">
      <alignment horizontal="center" vertical="center" wrapText="1"/>
      <protection locked="0"/>
    </xf>
    <xf numFmtId="0" fontId="14" fillId="88" borderId="71" xfId="686" applyFont="1" applyFill="1" applyBorder="1" applyAlignment="1" applyProtection="1">
      <alignment vertical="center"/>
      <protection locked="0"/>
    </xf>
    <xf numFmtId="0" fontId="14" fillId="88" borderId="72" xfId="686" applyFont="1" applyFill="1" applyBorder="1" applyAlignment="1" applyProtection="1">
      <alignment vertical="center"/>
      <protection locked="0"/>
    </xf>
    <xf numFmtId="0" fontId="14" fillId="115" borderId="72" xfId="686" applyFont="1" applyFill="1" applyBorder="1" applyAlignment="1" applyProtection="1">
      <alignment vertical="center"/>
      <protection locked="0"/>
    </xf>
    <xf numFmtId="0" fontId="14" fillId="115" borderId="73" xfId="686" applyFont="1" applyFill="1" applyBorder="1" applyAlignment="1" applyProtection="1">
      <alignment vertical="center"/>
      <protection locked="0"/>
    </xf>
    <xf numFmtId="0" fontId="14" fillId="88" borderId="74" xfId="686" applyFont="1" applyFill="1" applyBorder="1" applyAlignment="1" applyProtection="1">
      <alignment vertical="center"/>
      <protection locked="0"/>
    </xf>
    <xf numFmtId="0" fontId="14" fillId="88" borderId="0" xfId="686" applyFont="1" applyFill="1" applyBorder="1" applyAlignment="1" applyProtection="1">
      <alignment vertical="center"/>
      <protection locked="0"/>
    </xf>
    <xf numFmtId="0" fontId="14" fillId="115" borderId="0" xfId="686" applyFont="1" applyFill="1" applyBorder="1" applyAlignment="1" applyProtection="1">
      <alignment vertical="center"/>
      <protection locked="0"/>
    </xf>
    <xf numFmtId="0" fontId="14" fillId="115" borderId="75" xfId="686" applyFont="1" applyFill="1" applyBorder="1" applyAlignment="1" applyProtection="1">
      <alignment vertical="center"/>
      <protection locked="0"/>
    </xf>
    <xf numFmtId="0" fontId="14" fillId="116" borderId="74" xfId="686" applyFont="1" applyFill="1" applyBorder="1" applyAlignment="1" applyProtection="1">
      <alignment vertical="center"/>
      <protection locked="0"/>
    </xf>
    <xf numFmtId="0" fontId="14" fillId="90" borderId="0" xfId="686" applyFont="1" applyFill="1" applyBorder="1" applyAlignment="1" applyProtection="1">
      <alignment horizontal="center" vertical="center" wrapText="1"/>
      <protection/>
    </xf>
    <xf numFmtId="0" fontId="14" fillId="88" borderId="0" xfId="686" applyFont="1" applyFill="1" applyBorder="1" applyAlignment="1" applyProtection="1">
      <alignment horizontal="center" vertical="center" wrapText="1"/>
      <protection/>
    </xf>
    <xf numFmtId="0" fontId="30" fillId="117" borderId="39" xfId="686" applyFont="1" applyFill="1" applyBorder="1" applyAlignment="1" applyProtection="1">
      <alignment horizontal="center" vertical="center" wrapText="1"/>
      <protection locked="0"/>
    </xf>
    <xf numFmtId="0" fontId="19" fillId="0" borderId="76" xfId="0" applyFont="1" applyFill="1" applyBorder="1" applyAlignment="1">
      <alignment horizontal="center" vertical="center" wrapText="1"/>
    </xf>
    <xf numFmtId="0" fontId="14" fillId="88" borderId="63" xfId="0" applyFont="1" applyFill="1" applyBorder="1" applyAlignment="1">
      <alignment horizontal="center" vertical="center" wrapText="1"/>
    </xf>
    <xf numFmtId="0" fontId="14" fillId="88" borderId="62" xfId="0" applyFont="1" applyFill="1" applyBorder="1" applyAlignment="1">
      <alignment horizontal="center" vertical="center" wrapText="1"/>
    </xf>
    <xf numFmtId="0" fontId="19" fillId="0" borderId="77" xfId="0" applyFont="1" applyFill="1" applyBorder="1" applyAlignment="1">
      <alignment horizontal="center" vertical="center" wrapText="1"/>
    </xf>
    <xf numFmtId="0" fontId="19" fillId="0" borderId="78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4" fillId="88" borderId="79" xfId="0" applyFont="1" applyFill="1" applyBorder="1" applyAlignment="1">
      <alignment horizontal="center" vertical="center" wrapText="1"/>
    </xf>
    <xf numFmtId="0" fontId="14" fillId="88" borderId="80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81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9" fillId="0" borderId="78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82" xfId="0" applyFont="1" applyFill="1" applyBorder="1" applyAlignment="1">
      <alignment horizontal="center" vertical="center"/>
    </xf>
    <xf numFmtId="0" fontId="14" fillId="88" borderId="59" xfId="0" applyFont="1" applyFill="1" applyBorder="1" applyAlignment="1">
      <alignment horizontal="center" vertical="center" wrapText="1"/>
    </xf>
    <xf numFmtId="0" fontId="14" fillId="88" borderId="58" xfId="0" applyFont="1" applyFill="1" applyBorder="1" applyAlignment="1">
      <alignment horizontal="center" vertical="center" wrapText="1"/>
    </xf>
    <xf numFmtId="0" fontId="19" fillId="0" borderId="83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19" fillId="6" borderId="84" xfId="0" applyFont="1" applyFill="1" applyBorder="1" applyAlignment="1" applyProtection="1">
      <alignment horizontal="left" vertical="center" wrapText="1"/>
      <protection locked="0"/>
    </xf>
    <xf numFmtId="0" fontId="19" fillId="6" borderId="85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72" xfId="0" applyFont="1" applyFill="1" applyBorder="1" applyAlignment="1" applyProtection="1">
      <alignment horizontal="left" vertical="center" wrapText="1"/>
      <protection locked="0"/>
    </xf>
    <xf numFmtId="0" fontId="19" fillId="0" borderId="86" xfId="0" applyFont="1" applyFill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72" xfId="0" applyFont="1" applyFill="1" applyBorder="1" applyAlignment="1" applyProtection="1">
      <alignment horizontal="center" vertical="center" wrapText="1"/>
      <protection locked="0"/>
    </xf>
    <xf numFmtId="0" fontId="19" fillId="53" borderId="87" xfId="0" applyFont="1" applyFill="1" applyBorder="1" applyAlignment="1" applyProtection="1">
      <alignment horizontal="left" vertical="center" wrapText="1"/>
      <protection locked="0"/>
    </xf>
    <xf numFmtId="0" fontId="19" fillId="53" borderId="88" xfId="0" applyFont="1" applyFill="1" applyBorder="1" applyAlignment="1" applyProtection="1">
      <alignment horizontal="left" vertical="center" wrapText="1"/>
      <protection locked="0"/>
    </xf>
    <xf numFmtId="0" fontId="19" fillId="118" borderId="89" xfId="0" applyFont="1" applyFill="1" applyBorder="1" applyAlignment="1" applyProtection="1">
      <alignment horizontal="center" vertical="center" wrapText="1"/>
      <protection locked="0"/>
    </xf>
    <xf numFmtId="0" fontId="19" fillId="118" borderId="90" xfId="0" applyFont="1" applyFill="1" applyBorder="1" applyAlignment="1" applyProtection="1">
      <alignment horizontal="center" vertical="center" wrapText="1"/>
      <protection locked="0"/>
    </xf>
    <xf numFmtId="0" fontId="0" fillId="40" borderId="61" xfId="0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23" fillId="119" borderId="49" xfId="0" applyFont="1" applyFill="1" applyBorder="1" applyAlignment="1" applyProtection="1">
      <alignment horizontal="center" vertical="center" wrapText="1"/>
      <protection locked="0"/>
    </xf>
    <xf numFmtId="0" fontId="24" fillId="120" borderId="85" xfId="622" applyFont="1" applyFill="1" applyBorder="1" applyAlignment="1">
      <alignment horizontal="right" wrapText="1"/>
      <protection/>
    </xf>
    <xf numFmtId="0" fontId="19" fillId="0" borderId="42" xfId="686" applyFont="1" applyFill="1" applyBorder="1" applyAlignment="1" applyProtection="1">
      <alignment horizontal="left" vertical="center" wrapText="1"/>
      <protection/>
    </xf>
    <xf numFmtId="0" fontId="19" fillId="0" borderId="38" xfId="686" applyFont="1" applyFill="1" applyBorder="1" applyAlignment="1" applyProtection="1">
      <alignment vertical="center" wrapText="1"/>
      <protection/>
    </xf>
    <xf numFmtId="0" fontId="31" fillId="0" borderId="91" xfId="686" applyFont="1" applyFill="1" applyBorder="1" applyAlignment="1" applyProtection="1">
      <alignment horizontal="center" vertical="center" wrapText="1"/>
      <protection/>
    </xf>
    <xf numFmtId="0" fontId="31" fillId="0" borderId="42" xfId="686" applyFont="1" applyFill="1" applyBorder="1" applyAlignment="1" applyProtection="1">
      <alignment horizontal="center" vertical="center" wrapText="1"/>
      <protection/>
    </xf>
    <xf numFmtId="0" fontId="19" fillId="0" borderId="92" xfId="686" applyFont="1" applyFill="1" applyBorder="1" applyAlignment="1" applyProtection="1">
      <alignment vertical="center" wrapText="1"/>
      <protection/>
    </xf>
    <xf numFmtId="0" fontId="19" fillId="0" borderId="93" xfId="686" applyFont="1" applyFill="1" applyBorder="1" applyAlignment="1" applyProtection="1">
      <alignment vertical="center" wrapText="1"/>
      <protection/>
    </xf>
    <xf numFmtId="0" fontId="19" fillId="0" borderId="94" xfId="686" applyFont="1" applyFill="1" applyBorder="1" applyAlignment="1" applyProtection="1">
      <alignment vertical="center" wrapText="1"/>
      <protection/>
    </xf>
    <xf numFmtId="0" fontId="19" fillId="0" borderId="95" xfId="686" applyFont="1" applyFill="1" applyBorder="1" applyAlignment="1" applyProtection="1">
      <alignment vertical="center" wrapText="1"/>
      <protection/>
    </xf>
    <xf numFmtId="0" fontId="31" fillId="0" borderId="96" xfId="686" applyFont="1" applyFill="1" applyBorder="1" applyAlignment="1" applyProtection="1">
      <alignment horizontal="center" vertical="center" wrapText="1"/>
      <protection/>
    </xf>
    <xf numFmtId="0" fontId="14" fillId="116" borderId="0" xfId="686" applyFont="1" applyFill="1" applyBorder="1" applyAlignment="1" applyProtection="1">
      <alignment vertical="center"/>
      <protection locked="0"/>
    </xf>
    <xf numFmtId="0" fontId="19" fillId="0" borderId="85" xfId="686" applyFont="1" applyFill="1" applyBorder="1" applyAlignment="1" applyProtection="1">
      <alignment horizontal="center"/>
      <protection locked="0"/>
    </xf>
    <xf numFmtId="0" fontId="24" fillId="0" borderId="84" xfId="686" applyFont="1" applyBorder="1">
      <alignment/>
      <protection/>
    </xf>
    <xf numFmtId="0" fontId="0" fillId="0" borderId="97" xfId="686" applyFont="1" applyBorder="1" applyAlignment="1">
      <alignment horizontal="center"/>
      <protection/>
    </xf>
    <xf numFmtId="0" fontId="19" fillId="0" borderId="0" xfId="686" applyFont="1" applyFill="1" applyAlignment="1">
      <alignment horizontal="center" vertical="center"/>
      <protection/>
    </xf>
    <xf numFmtId="0" fontId="0" fillId="0" borderId="0" xfId="686" applyAlignment="1">
      <alignment horizontal="center"/>
      <protection/>
    </xf>
    <xf numFmtId="0" fontId="14" fillId="88" borderId="98" xfId="0" applyFont="1" applyFill="1" applyBorder="1" applyAlignment="1">
      <alignment horizontal="center" vertical="center" wrapText="1"/>
    </xf>
    <xf numFmtId="0" fontId="23" fillId="64" borderId="41" xfId="0" applyFont="1" applyFill="1" applyBorder="1" applyAlignment="1">
      <alignment horizontal="left" vertical="center" wrapText="1"/>
    </xf>
    <xf numFmtId="0" fontId="14" fillId="40" borderId="98" xfId="0" applyFont="1" applyFill="1" applyBorder="1" applyAlignment="1">
      <alignment horizontal="center" vertical="center" wrapText="1"/>
    </xf>
    <xf numFmtId="0" fontId="14" fillId="40" borderId="61" xfId="0" applyFont="1" applyFill="1" applyBorder="1" applyAlignment="1">
      <alignment horizontal="center" vertical="center" wrapText="1"/>
    </xf>
    <xf numFmtId="0" fontId="14" fillId="40" borderId="57" xfId="0" applyFont="1" applyFill="1" applyBorder="1" applyAlignment="1">
      <alignment horizontal="center" vertical="center" wrapText="1"/>
    </xf>
    <xf numFmtId="0" fontId="14" fillId="40" borderId="99" xfId="0" applyFont="1" applyFill="1" applyBorder="1" applyAlignment="1">
      <alignment horizontal="center" vertical="center" wrapText="1"/>
    </xf>
    <xf numFmtId="0" fontId="14" fillId="40" borderId="46" xfId="0" applyFont="1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/>
    </xf>
    <xf numFmtId="0" fontId="0" fillId="40" borderId="99" xfId="0" applyFill="1" applyBorder="1" applyAlignment="1">
      <alignment horizontal="center"/>
    </xf>
    <xf numFmtId="0" fontId="19" fillId="0" borderId="61" xfId="0" applyFont="1" applyFill="1" applyBorder="1" applyAlignment="1">
      <alignment horizontal="center" vertical="center"/>
    </xf>
    <xf numFmtId="0" fontId="19" fillId="117" borderId="72" xfId="686" applyFont="1" applyFill="1" applyBorder="1" applyAlignment="1" applyProtection="1">
      <alignment horizontal="center" vertical="center"/>
      <protection locked="0"/>
    </xf>
    <xf numFmtId="0" fontId="19" fillId="117" borderId="74" xfId="686" applyFont="1" applyFill="1" applyBorder="1" applyAlignment="1" applyProtection="1">
      <alignment horizontal="center" vertical="center"/>
      <protection locked="0"/>
    </xf>
    <xf numFmtId="0" fontId="19" fillId="117" borderId="0" xfId="686" applyFont="1" applyFill="1" applyBorder="1" applyAlignment="1" applyProtection="1">
      <alignment horizontal="center" vertical="center"/>
      <protection locked="0"/>
    </xf>
    <xf numFmtId="0" fontId="19" fillId="117" borderId="75" xfId="686" applyFont="1" applyFill="1" applyBorder="1" applyAlignment="1" applyProtection="1">
      <alignment horizontal="center" vertical="center"/>
      <protection locked="0"/>
    </xf>
    <xf numFmtId="0" fontId="19" fillId="117" borderId="100" xfId="686" applyFont="1" applyFill="1" applyBorder="1" applyAlignment="1" applyProtection="1">
      <alignment horizontal="center" vertical="center"/>
      <protection locked="0"/>
    </xf>
    <xf numFmtId="0" fontId="19" fillId="117" borderId="101" xfId="686" applyFont="1" applyFill="1" applyBorder="1" applyAlignment="1" applyProtection="1">
      <alignment horizontal="center" vertical="center"/>
      <protection locked="0"/>
    </xf>
    <xf numFmtId="0" fontId="19" fillId="117" borderId="102" xfId="686" applyFont="1" applyFill="1" applyBorder="1" applyAlignment="1" applyProtection="1">
      <alignment horizontal="center" vertical="center"/>
      <protection locked="0"/>
    </xf>
    <xf numFmtId="1" fontId="24" fillId="120" borderId="85" xfId="0" applyNumberFormat="1" applyFont="1" applyFill="1" applyBorder="1" applyAlignment="1">
      <alignment horizontal="right" wrapText="1"/>
    </xf>
    <xf numFmtId="1" fontId="24" fillId="120" borderId="85" xfId="0" applyNumberFormat="1" applyFont="1" applyFill="1" applyBorder="1" applyAlignment="1" applyProtection="1">
      <alignment horizontal="right" wrapText="1"/>
      <protection locked="0"/>
    </xf>
    <xf numFmtId="0" fontId="24" fillId="120" borderId="0" xfId="0" applyFont="1" applyFill="1" applyBorder="1" applyAlignment="1" applyProtection="1">
      <alignment vertical="center" wrapText="1"/>
      <protection locked="0"/>
    </xf>
    <xf numFmtId="0" fontId="19" fillId="120" borderId="0" xfId="0" applyFont="1" applyFill="1" applyBorder="1" applyAlignment="1" applyProtection="1">
      <alignment vertical="center" wrapText="1"/>
      <protection locked="0"/>
    </xf>
    <xf numFmtId="1" fontId="20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vertical="center" wrapText="1"/>
    </xf>
    <xf numFmtId="0" fontId="23" fillId="121" borderId="103" xfId="0" applyFont="1" applyFill="1" applyBorder="1" applyAlignment="1" applyProtection="1">
      <alignment horizontal="center" vertical="center" wrapText="1"/>
      <protection locked="0"/>
    </xf>
    <xf numFmtId="16" fontId="28" fillId="122" borderId="104" xfId="0" applyNumberFormat="1" applyFont="1" applyFill="1" applyBorder="1" applyAlignment="1" applyProtection="1">
      <alignment horizontal="center" vertical="center" wrapText="1"/>
      <protection locked="0"/>
    </xf>
    <xf numFmtId="16" fontId="28" fillId="122" borderId="10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85" xfId="686" applyFont="1" applyFill="1" applyBorder="1" applyAlignment="1" applyProtection="1">
      <alignment horizontal="center" vertical="center"/>
      <protection locked="0"/>
    </xf>
    <xf numFmtId="0" fontId="19" fillId="0" borderId="42" xfId="686" applyFont="1" applyFill="1" applyBorder="1" applyAlignment="1" applyProtection="1">
      <alignment horizontal="center" vertical="center" wrapText="1"/>
      <protection locked="0"/>
    </xf>
    <xf numFmtId="0" fontId="19" fillId="0" borderId="85" xfId="686" applyFont="1" applyFill="1" applyBorder="1" applyAlignment="1" applyProtection="1">
      <alignment horizontal="center" vertical="center" wrapText="1"/>
      <protection locked="0"/>
    </xf>
    <xf numFmtId="0" fontId="30" fillId="0" borderId="85" xfId="686" applyFont="1" applyFill="1" applyBorder="1" applyAlignment="1" applyProtection="1">
      <alignment horizontal="center" vertical="center" wrapText="1"/>
      <protection locked="0"/>
    </xf>
    <xf numFmtId="0" fontId="14" fillId="0" borderId="85" xfId="686" applyFont="1" applyFill="1" applyBorder="1" applyAlignment="1" applyProtection="1">
      <alignment horizontal="center" vertical="center" wrapText="1"/>
      <protection/>
    </xf>
    <xf numFmtId="0" fontId="30" fillId="0" borderId="85" xfId="686" applyFont="1" applyFill="1" applyBorder="1" applyAlignment="1" applyProtection="1">
      <alignment horizontal="center" vertical="center"/>
      <protection locked="0"/>
    </xf>
    <xf numFmtId="0" fontId="33" fillId="0" borderId="85" xfId="686" applyFont="1" applyFill="1" applyBorder="1" applyAlignment="1" applyProtection="1">
      <alignment horizontal="center" vertical="center"/>
      <protection locked="0"/>
    </xf>
    <xf numFmtId="0" fontId="19" fillId="0" borderId="0" xfId="686" applyFont="1" applyFill="1" applyBorder="1" applyAlignment="1" applyProtection="1">
      <alignment horizontal="center"/>
      <protection locked="0"/>
    </xf>
    <xf numFmtId="0" fontId="0" fillId="0" borderId="0" xfId="686" applyFont="1" applyBorder="1" applyAlignment="1">
      <alignment horizontal="center"/>
      <protection/>
    </xf>
    <xf numFmtId="0" fontId="0" fillId="0" borderId="85" xfId="686" applyBorder="1">
      <alignment/>
      <protection/>
    </xf>
    <xf numFmtId="0" fontId="0" fillId="0" borderId="85" xfId="686" applyFont="1" applyBorder="1" applyAlignment="1">
      <alignment horizontal="center"/>
      <protection/>
    </xf>
    <xf numFmtId="0" fontId="0" fillId="117" borderId="0" xfId="686" applyFill="1">
      <alignment/>
      <protection/>
    </xf>
    <xf numFmtId="0" fontId="0" fillId="117" borderId="0" xfId="0" applyFill="1" applyAlignment="1">
      <alignment/>
    </xf>
    <xf numFmtId="0" fontId="14" fillId="123" borderId="61" xfId="0" applyFont="1" applyFill="1" applyBorder="1" applyAlignment="1">
      <alignment horizontal="center" vertical="center" wrapText="1"/>
    </xf>
    <xf numFmtId="0" fontId="0" fillId="40" borderId="57" xfId="0" applyFill="1" applyBorder="1" applyAlignment="1">
      <alignment horizontal="center"/>
    </xf>
    <xf numFmtId="0" fontId="24" fillId="120" borderId="85" xfId="0" applyFont="1" applyFill="1" applyBorder="1" applyAlignment="1">
      <alignment horizontal="right" wrapText="1"/>
    </xf>
    <xf numFmtId="0" fontId="21" fillId="0" borderId="0" xfId="496" applyNumberFormat="1" applyFont="1" applyFill="1" applyBorder="1" applyAlignment="1" applyProtection="1">
      <alignment horizontal="center" vertical="center" wrapText="1"/>
      <protection locked="0"/>
    </xf>
    <xf numFmtId="1" fontId="24" fillId="0" borderId="85" xfId="0" applyNumberFormat="1" applyFont="1" applyFill="1" applyBorder="1" applyAlignment="1">
      <alignment horizontal="right" wrapText="1"/>
    </xf>
    <xf numFmtId="0" fontId="24" fillId="0" borderId="85" xfId="0" applyFont="1" applyFill="1" applyBorder="1" applyAlignment="1">
      <alignment horizontal="right" wrapText="1"/>
    </xf>
    <xf numFmtId="0" fontId="24" fillId="0" borderId="85" xfId="0" applyFont="1" applyFill="1" applyBorder="1" applyAlignment="1">
      <alignment horizontal="left" vertical="center" wrapText="1"/>
    </xf>
    <xf numFmtId="0" fontId="22" fillId="0" borderId="0" xfId="496" applyNumberFormat="1" applyFont="1" applyFill="1" applyBorder="1" applyAlignment="1" applyProtection="1">
      <alignment horizontal="center" vertical="center" wrapText="1"/>
      <protection locked="0"/>
    </xf>
    <xf numFmtId="1" fontId="24" fillId="0" borderId="0" xfId="0" applyNumberFormat="1" applyFont="1" applyFill="1" applyBorder="1" applyAlignment="1">
      <alignment horizontal="right" wrapText="1"/>
    </xf>
    <xf numFmtId="1" fontId="24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27" fillId="0" borderId="0" xfId="526" applyNumberFormat="1" applyFont="1" applyFill="1" applyBorder="1" applyAlignment="1" applyProtection="1">
      <alignment vertical="center" textRotation="180" wrapText="1"/>
      <protection locked="0"/>
    </xf>
    <xf numFmtId="0" fontId="24" fillId="0" borderId="0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1" fontId="55" fillId="0" borderId="0" xfId="0" applyNumberFormat="1" applyFont="1" applyFill="1" applyBorder="1" applyAlignment="1">
      <alignment horizontal="left" vertical="center" wrapText="1"/>
    </xf>
    <xf numFmtId="1" fontId="33" fillId="0" borderId="0" xfId="0" applyNumberFormat="1" applyFont="1" applyFill="1" applyBorder="1" applyAlignment="1">
      <alignment horizontal="left" vertical="center" wrapText="1"/>
    </xf>
    <xf numFmtId="0" fontId="24" fillId="0" borderId="68" xfId="0" applyFont="1" applyFill="1" applyBorder="1" applyAlignment="1">
      <alignment horizontal="right" wrapText="1"/>
    </xf>
    <xf numFmtId="1" fontId="24" fillId="0" borderId="68" xfId="0" applyNumberFormat="1" applyFont="1" applyFill="1" applyBorder="1" applyAlignment="1">
      <alignment horizontal="right" wrapText="1"/>
    </xf>
    <xf numFmtId="0" fontId="24" fillId="0" borderId="84" xfId="0" applyFont="1" applyFill="1" applyBorder="1" applyAlignment="1">
      <alignment horizontal="left" vertical="center" wrapText="1"/>
    </xf>
    <xf numFmtId="0" fontId="24" fillId="0" borderId="85" xfId="0" applyFont="1" applyFill="1" applyBorder="1" applyAlignment="1">
      <alignment vertical="center" wrapText="1"/>
    </xf>
    <xf numFmtId="0" fontId="19" fillId="0" borderId="72" xfId="0" applyFont="1" applyFill="1" applyBorder="1" applyAlignment="1" applyProtection="1">
      <alignment horizontal="left" vertical="center" wrapText="1"/>
      <protection locked="0"/>
    </xf>
    <xf numFmtId="0" fontId="19" fillId="0" borderId="72" xfId="0" applyFont="1" applyFill="1" applyBorder="1" applyAlignment="1" applyProtection="1">
      <alignment horizontal="center" vertical="center" wrapText="1"/>
      <protection locked="0"/>
    </xf>
    <xf numFmtId="0" fontId="56" fillId="0" borderId="85" xfId="0" applyFont="1" applyFill="1" applyBorder="1" applyAlignment="1">
      <alignment vertical="center" wrapText="1"/>
    </xf>
    <xf numFmtId="0" fontId="56" fillId="0" borderId="84" xfId="0" applyFont="1" applyFill="1" applyBorder="1" applyAlignment="1">
      <alignment vertical="center" wrapText="1"/>
    </xf>
    <xf numFmtId="0" fontId="19" fillId="0" borderId="68" xfId="0" applyFont="1" applyFill="1" applyBorder="1" applyAlignment="1" applyProtection="1">
      <alignment horizontal="center" vertical="center" wrapText="1"/>
      <protection locked="0"/>
    </xf>
    <xf numFmtId="0" fontId="19" fillId="0" borderId="68" xfId="0" applyFont="1" applyFill="1" applyBorder="1" applyAlignment="1" applyProtection="1">
      <alignment horizontal="left" vertical="center" wrapText="1"/>
      <protection locked="0"/>
    </xf>
    <xf numFmtId="0" fontId="24" fillId="0" borderId="97" xfId="0" applyFont="1" applyFill="1" applyBorder="1" applyAlignment="1">
      <alignment horizontal="left" vertical="center" wrapText="1"/>
    </xf>
    <xf numFmtId="0" fontId="24" fillId="0" borderId="85" xfId="0" applyFont="1" applyFill="1" applyBorder="1" applyAlignment="1" applyProtection="1">
      <alignment vertical="center" wrapText="1"/>
      <protection locked="0"/>
    </xf>
    <xf numFmtId="0" fontId="24" fillId="0" borderId="85" xfId="0" applyFont="1" applyFill="1" applyBorder="1" applyAlignment="1" applyProtection="1">
      <alignment horizontal="left" vertical="center" wrapText="1"/>
      <protection locked="0"/>
    </xf>
    <xf numFmtId="0" fontId="24" fillId="0" borderId="84" xfId="0" applyFont="1" applyFill="1" applyBorder="1" applyAlignment="1" applyProtection="1">
      <alignment horizontal="left" vertical="center" wrapText="1"/>
      <protection locked="0"/>
    </xf>
    <xf numFmtId="0" fontId="24" fillId="0" borderId="85" xfId="0" applyFont="1" applyFill="1" applyBorder="1" applyAlignment="1" applyProtection="1">
      <alignment horizontal="right" wrapText="1"/>
      <protection/>
    </xf>
    <xf numFmtId="0" fontId="0" fillId="0" borderId="68" xfId="686" applyFont="1" applyBorder="1" applyAlignment="1">
      <alignment horizontal="center"/>
      <protection/>
    </xf>
    <xf numFmtId="0" fontId="33" fillId="0" borderId="106" xfId="686" applyFont="1" applyFill="1" applyBorder="1" applyAlignment="1" applyProtection="1">
      <alignment horizontal="center" vertical="center"/>
      <protection locked="0"/>
    </xf>
    <xf numFmtId="0" fontId="14" fillId="0" borderId="106" xfId="686" applyFont="1" applyFill="1" applyBorder="1" applyAlignment="1" applyProtection="1">
      <alignment horizontal="center" vertical="center"/>
      <protection locked="0"/>
    </xf>
    <xf numFmtId="0" fontId="14" fillId="40" borderId="59" xfId="0" applyFont="1" applyFill="1" applyBorder="1" applyAlignment="1">
      <alignment horizontal="center" vertical="center" wrapText="1"/>
    </xf>
    <xf numFmtId="0" fontId="19" fillId="0" borderId="107" xfId="0" applyFont="1" applyFill="1" applyBorder="1" applyAlignment="1">
      <alignment horizontal="center" vertical="center"/>
    </xf>
    <xf numFmtId="0" fontId="14" fillId="88" borderId="0" xfId="0" applyFont="1" applyFill="1" applyBorder="1" applyAlignment="1">
      <alignment horizontal="center" vertical="center" wrapText="1"/>
    </xf>
    <xf numFmtId="0" fontId="24" fillId="0" borderId="108" xfId="0" applyFont="1" applyFill="1" applyBorder="1" applyAlignment="1">
      <alignment horizontal="left" vertical="center" wrapText="1"/>
    </xf>
    <xf numFmtId="0" fontId="24" fillId="0" borderId="108" xfId="0" applyFont="1" applyFill="1" applyBorder="1" applyAlignment="1">
      <alignment horizontal="right" wrapText="1"/>
    </xf>
    <xf numFmtId="0" fontId="24" fillId="0" borderId="101" xfId="0" applyFont="1" applyFill="1" applyBorder="1" applyAlignment="1">
      <alignment horizontal="right" wrapText="1"/>
    </xf>
    <xf numFmtId="1" fontId="24" fillId="0" borderId="101" xfId="0" applyNumberFormat="1" applyFont="1" applyFill="1" applyBorder="1" applyAlignment="1">
      <alignment horizontal="right" wrapText="1"/>
    </xf>
    <xf numFmtId="0" fontId="24" fillId="0" borderId="100" xfId="0" applyFont="1" applyFill="1" applyBorder="1" applyAlignment="1">
      <alignment horizontal="left" vertical="center" wrapText="1"/>
    </xf>
    <xf numFmtId="0" fontId="14" fillId="124" borderId="80" xfId="0" applyFont="1" applyFill="1" applyBorder="1" applyAlignment="1">
      <alignment horizontal="center" vertical="center" wrapText="1"/>
    </xf>
    <xf numFmtId="0" fontId="24" fillId="120" borderId="85" xfId="0" applyFont="1" applyFill="1" applyBorder="1" applyAlignment="1">
      <alignment horizontal="left" vertical="center" wrapText="1"/>
    </xf>
    <xf numFmtId="0" fontId="24" fillId="120" borderId="68" xfId="0" applyFont="1" applyFill="1" applyBorder="1" applyAlignment="1">
      <alignment horizontal="right" wrapText="1"/>
    </xf>
    <xf numFmtId="0" fontId="24" fillId="120" borderId="84" xfId="0" applyFont="1" applyFill="1" applyBorder="1" applyAlignment="1">
      <alignment horizontal="left" vertical="center" wrapText="1"/>
    </xf>
    <xf numFmtId="0" fontId="56" fillId="120" borderId="85" xfId="622" applyFont="1" applyFill="1" applyBorder="1" applyAlignment="1">
      <alignment vertical="center" wrapText="1"/>
      <protection/>
    </xf>
    <xf numFmtId="0" fontId="24" fillId="120" borderId="85" xfId="622" applyFont="1" applyFill="1" applyBorder="1" applyAlignment="1">
      <alignment vertical="center" wrapText="1"/>
      <protection/>
    </xf>
    <xf numFmtId="0" fontId="19" fillId="0" borderId="38" xfId="686" applyFont="1" applyFill="1" applyBorder="1" applyAlignment="1" applyProtection="1">
      <alignment horizontal="left" vertical="center" wrapText="1"/>
      <protection/>
    </xf>
    <xf numFmtId="0" fontId="23" fillId="4" borderId="49" xfId="0" applyFont="1" applyFill="1" applyBorder="1" applyAlignment="1" applyProtection="1">
      <alignment horizontal="center" vertical="center" wrapText="1"/>
      <protection locked="0"/>
    </xf>
    <xf numFmtId="0" fontId="23" fillId="4" borderId="0" xfId="0" applyFont="1" applyFill="1" applyBorder="1" applyAlignment="1" applyProtection="1">
      <alignment horizontal="center" vertical="center" wrapText="1"/>
      <protection locked="0"/>
    </xf>
    <xf numFmtId="1" fontId="24" fillId="120" borderId="68" xfId="0" applyNumberFormat="1" applyFont="1" applyFill="1" applyBorder="1" applyAlignment="1">
      <alignment horizontal="right" wrapText="1"/>
    </xf>
    <xf numFmtId="0" fontId="24" fillId="120" borderId="97" xfId="0" applyFont="1" applyFill="1" applyBorder="1" applyAlignment="1">
      <alignment horizontal="left" vertical="center" wrapText="1"/>
    </xf>
    <xf numFmtId="0" fontId="24" fillId="120" borderId="85" xfId="0" applyFont="1" applyFill="1" applyBorder="1" applyAlignment="1" applyProtection="1">
      <alignment horizontal="right" wrapText="1"/>
      <protection/>
    </xf>
    <xf numFmtId="0" fontId="56" fillId="120" borderId="85" xfId="622" applyFont="1" applyFill="1" applyBorder="1" applyAlignment="1">
      <alignment horizontal="right" wrapText="1"/>
      <protection/>
    </xf>
    <xf numFmtId="0" fontId="24" fillId="120" borderId="85" xfId="697" applyFont="1" applyFill="1" applyBorder="1" applyAlignment="1">
      <alignment vertical="center" wrapText="1"/>
      <protection/>
    </xf>
    <xf numFmtId="1" fontId="24" fillId="0" borderId="85" xfId="0" applyNumberFormat="1" applyFont="1" applyFill="1" applyBorder="1" applyAlignment="1" applyProtection="1">
      <alignment horizontal="right" wrapText="1"/>
      <protection/>
    </xf>
    <xf numFmtId="1" fontId="24" fillId="120" borderId="85" xfId="0" applyNumberFormat="1" applyFont="1" applyFill="1" applyBorder="1" applyAlignment="1" applyProtection="1">
      <alignment horizontal="right" wrapText="1"/>
      <protection/>
    </xf>
    <xf numFmtId="0" fontId="24" fillId="0" borderId="108" xfId="0" applyFont="1" applyFill="1" applyBorder="1" applyAlignment="1">
      <alignment vertical="center" wrapText="1"/>
    </xf>
    <xf numFmtId="0" fontId="56" fillId="0" borderId="85" xfId="0" applyFont="1" applyFill="1" applyBorder="1" applyAlignment="1">
      <alignment horizontal="left" vertical="center" wrapText="1"/>
    </xf>
    <xf numFmtId="0" fontId="24" fillId="0" borderId="85" xfId="0" applyFont="1" applyFill="1" applyBorder="1" applyAlignment="1">
      <alignment horizontal="center" vertical="center" wrapText="1"/>
    </xf>
    <xf numFmtId="0" fontId="19" fillId="0" borderId="109" xfId="0" applyFont="1" applyFill="1" applyBorder="1" applyAlignment="1" applyProtection="1">
      <alignment vertical="center" wrapText="1"/>
      <protection locked="0"/>
    </xf>
    <xf numFmtId="0" fontId="24" fillId="0" borderId="110" xfId="0" applyFont="1" applyFill="1" applyBorder="1" applyAlignment="1">
      <alignment horizontal="right" wrapText="1"/>
    </xf>
    <xf numFmtId="0" fontId="19" fillId="0" borderId="111" xfId="0" applyFont="1" applyFill="1" applyBorder="1" applyAlignment="1" applyProtection="1">
      <alignment vertical="center" wrapText="1"/>
      <protection locked="0"/>
    </xf>
    <xf numFmtId="0" fontId="19" fillId="0" borderId="112" xfId="0" applyFont="1" applyFill="1" applyBorder="1" applyAlignment="1" applyProtection="1">
      <alignment vertical="center" wrapText="1"/>
      <protection locked="0"/>
    </xf>
    <xf numFmtId="0" fontId="24" fillId="0" borderId="113" xfId="0" applyFont="1" applyFill="1" applyBorder="1" applyAlignment="1">
      <alignment horizontal="right" wrapText="1"/>
    </xf>
    <xf numFmtId="0" fontId="19" fillId="0" borderId="114" xfId="0" applyFont="1" applyFill="1" applyBorder="1" applyAlignment="1" applyProtection="1">
      <alignment vertical="center" wrapText="1"/>
      <protection locked="0"/>
    </xf>
    <xf numFmtId="0" fontId="24" fillId="0" borderId="97" xfId="0" applyFont="1" applyFill="1" applyBorder="1" applyAlignment="1">
      <alignment vertical="center" wrapText="1"/>
    </xf>
    <xf numFmtId="0" fontId="19" fillId="125" borderId="0" xfId="0" applyFont="1" applyFill="1" applyBorder="1" applyAlignment="1" applyProtection="1">
      <alignment horizontal="center" vertical="center" wrapText="1"/>
      <protection locked="0"/>
    </xf>
    <xf numFmtId="0" fontId="19" fillId="125" borderId="85" xfId="0" applyFont="1" applyFill="1" applyBorder="1" applyAlignment="1" applyProtection="1">
      <alignment vertical="center" wrapText="1"/>
      <protection locked="0"/>
    </xf>
    <xf numFmtId="0" fontId="24" fillId="61" borderId="85" xfId="0" applyFont="1" applyFill="1" applyBorder="1" applyAlignment="1" applyProtection="1">
      <alignment vertical="center" wrapText="1"/>
      <protection locked="0"/>
    </xf>
    <xf numFmtId="0" fontId="24" fillId="126" borderId="85" xfId="0" applyFont="1" applyFill="1" applyBorder="1" applyAlignment="1">
      <alignment horizontal="left" vertical="center" wrapText="1"/>
    </xf>
    <xf numFmtId="0" fontId="24" fillId="126" borderId="84" xfId="0" applyFont="1" applyFill="1" applyBorder="1" applyAlignment="1">
      <alignment horizontal="left" vertical="center" wrapText="1"/>
    </xf>
    <xf numFmtId="0" fontId="24" fillId="126" borderId="85" xfId="0" applyFont="1" applyFill="1" applyBorder="1" applyAlignment="1">
      <alignment vertical="center" wrapText="1"/>
    </xf>
    <xf numFmtId="0" fontId="19" fillId="126" borderId="111" xfId="0" applyFont="1" applyFill="1" applyBorder="1" applyAlignment="1" applyProtection="1">
      <alignment vertical="center" wrapText="1"/>
      <protection locked="0"/>
    </xf>
    <xf numFmtId="0" fontId="19" fillId="126" borderId="114" xfId="0" applyFont="1" applyFill="1" applyBorder="1" applyAlignment="1" applyProtection="1">
      <alignment vertical="center" wrapText="1"/>
      <protection locked="0"/>
    </xf>
    <xf numFmtId="0" fontId="19" fillId="126" borderId="114" xfId="0" applyFont="1" applyFill="1" applyBorder="1" applyAlignment="1" applyProtection="1">
      <alignment vertical="center" wrapText="1"/>
      <protection locked="0"/>
    </xf>
    <xf numFmtId="0" fontId="68" fillId="126" borderId="115" xfId="621" applyFont="1" applyFill="1" applyBorder="1" applyAlignment="1">
      <alignment vertical="center" wrapText="1"/>
      <protection/>
    </xf>
    <xf numFmtId="0" fontId="68" fillId="126" borderId="85" xfId="621" applyFont="1" applyFill="1" applyBorder="1" applyAlignment="1">
      <alignment vertical="center" wrapText="1"/>
      <protection/>
    </xf>
    <xf numFmtId="179" fontId="61" fillId="127" borderId="57" xfId="621" applyNumberFormat="1" applyFont="1" applyFill="1" applyBorder="1" applyAlignment="1">
      <alignment vertical="center" wrapText="1"/>
      <protection/>
    </xf>
    <xf numFmtId="179" fontId="61" fillId="127" borderId="57" xfId="492" applyNumberFormat="1" applyFont="1" applyFill="1" applyBorder="1" applyAlignment="1">
      <alignment vertical="center" wrapText="1"/>
      <protection/>
    </xf>
    <xf numFmtId="0" fontId="68" fillId="126" borderId="84" xfId="621" applyFont="1" applyFill="1" applyBorder="1" applyAlignment="1">
      <alignment vertical="center" wrapText="1"/>
      <protection/>
    </xf>
    <xf numFmtId="0" fontId="69" fillId="0" borderId="84" xfId="621" applyFont="1" applyFill="1" applyBorder="1" applyAlignment="1">
      <alignment vertical="center" wrapText="1"/>
      <protection/>
    </xf>
    <xf numFmtId="0" fontId="71" fillId="126" borderId="84" xfId="621" applyFont="1" applyFill="1" applyBorder="1" applyAlignment="1">
      <alignment vertical="center" wrapText="1"/>
      <protection/>
    </xf>
    <xf numFmtId="179" fontId="61" fillId="127" borderId="57" xfId="621" applyNumberFormat="1" applyFont="1" applyFill="1" applyBorder="1" applyAlignment="1">
      <alignment vertical="center" wrapText="1"/>
      <protection/>
    </xf>
    <xf numFmtId="0" fontId="61" fillId="127" borderId="57" xfId="621" applyFont="1" applyFill="1" applyBorder="1" applyAlignment="1">
      <alignment vertical="center" wrapText="1"/>
      <protection/>
    </xf>
    <xf numFmtId="0" fontId="67" fillId="126" borderId="84" xfId="621" applyFont="1" applyFill="1" applyBorder="1" applyAlignment="1">
      <alignment vertical="center" wrapText="1"/>
      <protection/>
    </xf>
    <xf numFmtId="0" fontId="69" fillId="126" borderId="84" xfId="621" applyFont="1" applyFill="1" applyBorder="1" applyAlignment="1">
      <alignment vertical="center" wrapText="1"/>
      <protection/>
    </xf>
    <xf numFmtId="0" fontId="69" fillId="0" borderId="71" xfId="621" applyFont="1" applyFill="1" applyBorder="1" applyAlignment="1">
      <alignment vertical="center" wrapText="1"/>
      <protection/>
    </xf>
    <xf numFmtId="179" fontId="61" fillId="127" borderId="57" xfId="494" applyNumberFormat="1" applyFont="1" applyFill="1" applyBorder="1" applyAlignment="1">
      <alignment vertical="center" wrapText="1"/>
      <protection/>
    </xf>
    <xf numFmtId="0" fontId="61" fillId="127" borderId="57" xfId="703" applyFont="1" applyFill="1" applyBorder="1" applyAlignment="1">
      <alignment vertical="center" wrapText="1"/>
      <protection/>
    </xf>
    <xf numFmtId="0" fontId="61" fillId="127" borderId="57" xfId="492" applyFont="1" applyFill="1" applyBorder="1" applyAlignment="1">
      <alignment vertical="center" wrapText="1"/>
      <protection/>
    </xf>
    <xf numFmtId="179" fontId="61" fillId="128" borderId="57" xfId="492" applyNumberFormat="1" applyFont="1" applyFill="1" applyBorder="1" applyAlignment="1">
      <alignment vertical="center" wrapText="1"/>
      <protection/>
    </xf>
    <xf numFmtId="0" fontId="0" fillId="0" borderId="98" xfId="0" applyBorder="1" applyAlignment="1">
      <alignment horizontal="center" vertical="center" wrapText="1"/>
    </xf>
    <xf numFmtId="0" fontId="19" fillId="0" borderId="116" xfId="0" applyFont="1" applyFill="1" applyBorder="1" applyAlignment="1">
      <alignment horizontal="center" vertical="center" wrapText="1"/>
    </xf>
    <xf numFmtId="0" fontId="14" fillId="88" borderId="117" xfId="0" applyFont="1" applyFill="1" applyBorder="1" applyAlignment="1">
      <alignment horizontal="center" vertical="center" wrapText="1"/>
    </xf>
    <xf numFmtId="0" fontId="14" fillId="40" borderId="118" xfId="0" applyFont="1" applyFill="1" applyBorder="1" applyAlignment="1">
      <alignment horizontal="center" vertical="center" wrapText="1"/>
    </xf>
    <xf numFmtId="0" fontId="14" fillId="40" borderId="119" xfId="0" applyFont="1" applyFill="1" applyBorder="1" applyAlignment="1">
      <alignment horizontal="center" vertical="center" wrapText="1"/>
    </xf>
    <xf numFmtId="0" fontId="14" fillId="88" borderId="120" xfId="0" applyFont="1" applyFill="1" applyBorder="1" applyAlignment="1">
      <alignment horizontal="center" vertical="center" wrapText="1"/>
    </xf>
    <xf numFmtId="0" fontId="19" fillId="0" borderId="121" xfId="0" applyFont="1" applyFill="1" applyBorder="1" applyAlignment="1">
      <alignment horizontal="center" vertical="center" wrapText="1"/>
    </xf>
    <xf numFmtId="0" fontId="19" fillId="0" borderId="122" xfId="0" applyFont="1" applyFill="1" applyBorder="1" applyAlignment="1">
      <alignment horizontal="center" vertical="center"/>
    </xf>
    <xf numFmtId="0" fontId="19" fillId="0" borderId="81" xfId="0" applyFont="1" applyFill="1" applyBorder="1" applyAlignment="1">
      <alignment horizontal="center" vertical="center"/>
    </xf>
    <xf numFmtId="0" fontId="19" fillId="0" borderId="123" xfId="0" applyFont="1" applyFill="1" applyBorder="1" applyAlignment="1">
      <alignment horizontal="center" vertical="center"/>
    </xf>
    <xf numFmtId="0" fontId="19" fillId="0" borderId="121" xfId="0" applyFont="1" applyFill="1" applyBorder="1" applyAlignment="1">
      <alignment horizontal="center" vertical="center"/>
    </xf>
    <xf numFmtId="0" fontId="19" fillId="0" borderId="116" xfId="0" applyFont="1" applyFill="1" applyBorder="1" applyAlignment="1">
      <alignment horizontal="center" vertical="center"/>
    </xf>
    <xf numFmtId="0" fontId="19" fillId="0" borderId="98" xfId="0" applyFont="1" applyFill="1" applyBorder="1" applyAlignment="1">
      <alignment horizontal="center" vertical="center"/>
    </xf>
    <xf numFmtId="0" fontId="0" fillId="40" borderId="98" xfId="0" applyFill="1" applyBorder="1" applyAlignment="1">
      <alignment horizontal="center"/>
    </xf>
    <xf numFmtId="0" fontId="0" fillId="40" borderId="59" xfId="0" applyFill="1" applyBorder="1" applyAlignment="1">
      <alignment horizontal="center"/>
    </xf>
    <xf numFmtId="0" fontId="19" fillId="0" borderId="118" xfId="0" applyFont="1" applyFill="1" applyBorder="1" applyAlignment="1">
      <alignment horizontal="center" vertical="center"/>
    </xf>
    <xf numFmtId="0" fontId="0" fillId="40" borderId="118" xfId="0" applyFill="1" applyBorder="1" applyAlignment="1">
      <alignment horizontal="center"/>
    </xf>
    <xf numFmtId="0" fontId="0" fillId="40" borderId="119" xfId="0" applyFill="1" applyBorder="1" applyAlignment="1">
      <alignment horizontal="center"/>
    </xf>
    <xf numFmtId="0" fontId="14" fillId="88" borderId="124" xfId="0" applyFont="1" applyFill="1" applyBorder="1" applyAlignment="1">
      <alignment horizontal="center" vertical="center" wrapText="1"/>
    </xf>
    <xf numFmtId="0" fontId="138" fillId="40" borderId="61" xfId="0" applyFont="1" applyFill="1" applyBorder="1" applyAlignment="1">
      <alignment horizontal="center" vertical="center" wrapText="1"/>
    </xf>
    <xf numFmtId="0" fontId="23" fillId="121" borderId="125" xfId="0" applyFont="1" applyFill="1" applyBorder="1" applyAlignment="1" applyProtection="1">
      <alignment horizontal="center" vertical="center" wrapText="1"/>
      <protection locked="0"/>
    </xf>
    <xf numFmtId="0" fontId="23" fillId="121" borderId="0" xfId="0" applyFont="1" applyFill="1" applyBorder="1" applyAlignment="1" applyProtection="1">
      <alignment horizontal="center" vertical="center" wrapText="1"/>
      <protection locked="0"/>
    </xf>
    <xf numFmtId="0" fontId="23" fillId="121" borderId="101" xfId="0" applyFont="1" applyFill="1" applyBorder="1" applyAlignment="1" applyProtection="1">
      <alignment horizontal="center" vertical="center" wrapText="1"/>
      <protection locked="0"/>
    </xf>
    <xf numFmtId="0" fontId="24" fillId="129" borderId="84" xfId="0" applyFont="1" applyFill="1" applyBorder="1" applyAlignment="1" applyProtection="1">
      <alignment horizontal="center" vertical="center" wrapText="1"/>
      <protection locked="0"/>
    </xf>
    <xf numFmtId="0" fontId="24" fillId="129" borderId="97" xfId="0" applyFont="1" applyFill="1" applyBorder="1" applyAlignment="1" applyProtection="1">
      <alignment horizontal="center" vertical="center" wrapText="1"/>
      <protection locked="0"/>
    </xf>
    <xf numFmtId="0" fontId="19" fillId="0" borderId="126" xfId="680" applyFont="1" applyFill="1" applyBorder="1" applyAlignment="1">
      <alignment horizontal="center" vertical="center" wrapText="1"/>
      <protection/>
    </xf>
    <xf numFmtId="0" fontId="19" fillId="0" borderId="97" xfId="680" applyFont="1" applyFill="1" applyBorder="1" applyAlignment="1">
      <alignment horizontal="center" vertical="center" wrapText="1"/>
      <protection/>
    </xf>
    <xf numFmtId="0" fontId="28" fillId="121" borderId="85" xfId="0" applyFont="1" applyFill="1" applyBorder="1" applyAlignment="1" applyProtection="1">
      <alignment horizontal="center" vertical="center" wrapText="1"/>
      <protection locked="0"/>
    </xf>
    <xf numFmtId="0" fontId="57" fillId="120" borderId="85" xfId="0" applyFont="1" applyFill="1" applyBorder="1" applyAlignment="1">
      <alignment vertical="center" wrapText="1"/>
    </xf>
    <xf numFmtId="0" fontId="57" fillId="120" borderId="85" xfId="702" applyFont="1" applyFill="1" applyBorder="1" applyAlignment="1">
      <alignment vertical="center" wrapText="1"/>
      <protection/>
    </xf>
    <xf numFmtId="0" fontId="57" fillId="120" borderId="85" xfId="0" applyFont="1" applyFill="1" applyBorder="1" applyAlignment="1">
      <alignment horizontal="left" vertical="center" wrapText="1"/>
    </xf>
    <xf numFmtId="0" fontId="28" fillId="121" borderId="126" xfId="0" applyFont="1" applyFill="1" applyBorder="1" applyAlignment="1" applyProtection="1">
      <alignment horizontal="center" vertical="center" wrapText="1"/>
      <protection locked="0"/>
    </xf>
    <xf numFmtId="0" fontId="28" fillId="121" borderId="68" xfId="0" applyFont="1" applyFill="1" applyBorder="1" applyAlignment="1" applyProtection="1">
      <alignment horizontal="center" vertical="center" wrapText="1"/>
      <protection locked="0"/>
    </xf>
    <xf numFmtId="0" fontId="57" fillId="0" borderId="85" xfId="0" applyFont="1" applyFill="1" applyBorder="1" applyAlignment="1">
      <alignment horizontal="left" vertical="center" wrapText="1"/>
    </xf>
    <xf numFmtId="0" fontId="19" fillId="0" borderId="71" xfId="0" applyFont="1" applyFill="1" applyBorder="1" applyAlignment="1">
      <alignment horizontal="center" vertical="center" wrapText="1"/>
    </xf>
    <xf numFmtId="0" fontId="19" fillId="0" borderId="73" xfId="0" applyFont="1" applyFill="1" applyBorder="1" applyAlignment="1">
      <alignment horizontal="center" vertical="center" wrapText="1"/>
    </xf>
    <xf numFmtId="0" fontId="28" fillId="121" borderId="127" xfId="0" applyFont="1" applyFill="1" applyBorder="1" applyAlignment="1" applyProtection="1">
      <alignment horizontal="center" vertical="center" wrapText="1"/>
      <protection locked="0"/>
    </xf>
    <xf numFmtId="0" fontId="28" fillId="121" borderId="128" xfId="0" applyFont="1" applyFill="1" applyBorder="1" applyAlignment="1" applyProtection="1">
      <alignment horizontal="center" vertical="center" wrapText="1"/>
      <protection locked="0"/>
    </xf>
    <xf numFmtId="0" fontId="28" fillId="121" borderId="101" xfId="0" applyFont="1" applyFill="1" applyBorder="1" applyAlignment="1" applyProtection="1">
      <alignment horizontal="center" vertical="center" wrapText="1"/>
      <protection locked="0"/>
    </xf>
    <xf numFmtId="0" fontId="28" fillId="121" borderId="106" xfId="0" applyFont="1" applyFill="1" applyBorder="1" applyAlignment="1" applyProtection="1">
      <alignment horizontal="center" vertical="center" wrapText="1"/>
      <protection/>
    </xf>
    <xf numFmtId="0" fontId="19" fillId="0" borderId="84" xfId="0" applyFont="1" applyFill="1" applyBorder="1" applyAlignment="1">
      <alignment horizontal="center" vertical="center" wrapText="1"/>
    </xf>
    <xf numFmtId="0" fontId="19" fillId="0" borderId="97" xfId="0" applyFont="1" applyFill="1" applyBorder="1" applyAlignment="1">
      <alignment horizontal="center" vertical="center" wrapText="1"/>
    </xf>
    <xf numFmtId="0" fontId="19" fillId="0" borderId="111" xfId="0" applyFont="1" applyFill="1" applyBorder="1" applyAlignment="1">
      <alignment horizontal="center" vertical="center" wrapText="1"/>
    </xf>
    <xf numFmtId="0" fontId="19" fillId="0" borderId="110" xfId="0" applyFont="1" applyFill="1" applyBorder="1" applyAlignment="1">
      <alignment horizontal="center" vertical="center" wrapText="1"/>
    </xf>
    <xf numFmtId="0" fontId="19" fillId="0" borderId="71" xfId="702" applyFont="1" applyFill="1" applyBorder="1" applyAlignment="1">
      <alignment horizontal="center" vertical="center" wrapText="1"/>
      <protection/>
    </xf>
    <xf numFmtId="0" fontId="19" fillId="0" borderId="73" xfId="702" applyFont="1" applyFill="1" applyBorder="1" applyAlignment="1">
      <alignment horizontal="center" vertical="center" wrapText="1"/>
      <protection/>
    </xf>
    <xf numFmtId="0" fontId="19" fillId="0" borderId="84" xfId="702" applyFont="1" applyFill="1" applyBorder="1" applyAlignment="1">
      <alignment horizontal="center" vertical="center" wrapText="1"/>
      <protection/>
    </xf>
    <xf numFmtId="0" fontId="19" fillId="0" borderId="97" xfId="702" applyFont="1" applyFill="1" applyBorder="1" applyAlignment="1">
      <alignment horizontal="center" vertical="center" wrapText="1"/>
      <protection/>
    </xf>
    <xf numFmtId="0" fontId="21" fillId="130" borderId="47" xfId="496" applyNumberFormat="1" applyFont="1" applyFill="1" applyBorder="1" applyAlignment="1" applyProtection="1">
      <alignment horizontal="center" vertical="center" wrapText="1"/>
      <protection locked="0"/>
    </xf>
    <xf numFmtId="0" fontId="21" fillId="130" borderId="129" xfId="496" applyNumberFormat="1" applyFont="1" applyFill="1" applyBorder="1" applyAlignment="1" applyProtection="1">
      <alignment horizontal="center" vertical="center" wrapText="1"/>
      <protection locked="0"/>
    </xf>
    <xf numFmtId="0" fontId="24" fillId="0" borderId="68" xfId="0" applyFont="1" applyFill="1" applyBorder="1" applyAlignment="1">
      <alignment horizontal="right" wrapText="1"/>
    </xf>
    <xf numFmtId="1" fontId="24" fillId="120" borderId="85" xfId="0" applyNumberFormat="1" applyFont="1" applyFill="1" applyBorder="1" applyAlignment="1">
      <alignment horizontal="right" wrapText="1"/>
    </xf>
    <xf numFmtId="0" fontId="27" fillId="0" borderId="0" xfId="526" applyNumberFormat="1" applyFont="1" applyFill="1" applyBorder="1" applyAlignment="1" applyProtection="1">
      <alignment vertical="center" textRotation="180" wrapText="1"/>
      <protection locked="0"/>
    </xf>
    <xf numFmtId="1" fontId="24" fillId="0" borderId="68" xfId="0" applyNumberFormat="1" applyFont="1" applyFill="1" applyBorder="1" applyAlignment="1">
      <alignment horizontal="right" wrapText="1"/>
    </xf>
    <xf numFmtId="1" fontId="24" fillId="0" borderId="85" xfId="0" applyNumberFormat="1" applyFont="1" applyFill="1" applyBorder="1" applyAlignment="1">
      <alignment horizontal="right" wrapText="1"/>
    </xf>
    <xf numFmtId="0" fontId="28" fillId="122" borderId="130" xfId="0" applyFont="1" applyFill="1" applyBorder="1" applyAlignment="1" applyProtection="1">
      <alignment horizontal="center" vertical="center" wrapText="1"/>
      <protection locked="0"/>
    </xf>
    <xf numFmtId="0" fontId="28" fillId="122" borderId="105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top" textRotation="180" wrapText="1"/>
      <protection locked="0"/>
    </xf>
    <xf numFmtId="0" fontId="24" fillId="0" borderId="85" xfId="0" applyFont="1" applyFill="1" applyBorder="1" applyAlignment="1">
      <alignment horizontal="right" wrapText="1"/>
    </xf>
    <xf numFmtId="0" fontId="27" fillId="0" borderId="0" xfId="526" applyNumberFormat="1" applyFont="1" applyFill="1" applyBorder="1" applyAlignment="1" applyProtection="1">
      <alignment horizontal="center" vertical="center" textRotation="180" wrapText="1"/>
      <protection locked="0"/>
    </xf>
    <xf numFmtId="0" fontId="0" fillId="0" borderId="131" xfId="0" applyBorder="1" applyAlignment="1">
      <alignment horizontal="center" vertical="center" wrapText="1"/>
    </xf>
    <xf numFmtId="0" fontId="60" fillId="126" borderId="0" xfId="621" applyFont="1" applyFill="1" applyBorder="1" applyAlignment="1">
      <alignment horizontal="left" vertical="center" wrapText="1"/>
      <protection/>
    </xf>
    <xf numFmtId="0" fontId="19" fillId="0" borderId="109" xfId="0" applyFont="1" applyFill="1" applyBorder="1" applyAlignment="1">
      <alignment horizontal="center" vertical="center" wrapText="1"/>
    </xf>
    <xf numFmtId="0" fontId="23" fillId="4" borderId="132" xfId="0" applyFont="1" applyFill="1" applyBorder="1" applyAlignment="1" applyProtection="1">
      <alignment horizontal="center" vertical="center" wrapText="1"/>
      <protection locked="0"/>
    </xf>
    <xf numFmtId="0" fontId="23" fillId="4" borderId="133" xfId="0" applyFont="1" applyFill="1" applyBorder="1" applyAlignment="1" applyProtection="1">
      <alignment horizontal="center" vertical="center" wrapText="1"/>
      <protection locked="0"/>
    </xf>
    <xf numFmtId="0" fontId="23" fillId="4" borderId="134" xfId="0" applyFont="1" applyFill="1" applyBorder="1" applyAlignment="1" applyProtection="1">
      <alignment horizontal="center" vertical="center" wrapText="1"/>
      <protection locked="0"/>
    </xf>
    <xf numFmtId="0" fontId="24" fillId="0" borderId="106" xfId="0" applyFont="1" applyFill="1" applyBorder="1" applyAlignment="1">
      <alignment horizontal="center" vertical="center" wrapText="1"/>
    </xf>
    <xf numFmtId="0" fontId="24" fillId="0" borderId="108" xfId="0" applyFont="1" applyFill="1" applyBorder="1" applyAlignment="1">
      <alignment horizontal="center" vertical="center" wrapText="1"/>
    </xf>
    <xf numFmtId="0" fontId="59" fillId="126" borderId="0" xfId="621" applyFont="1" applyFill="1" applyBorder="1" applyAlignment="1">
      <alignment horizontal="left" vertical="center" wrapText="1"/>
      <protection/>
    </xf>
    <xf numFmtId="0" fontId="58" fillId="126" borderId="0" xfId="621" applyFont="1" applyFill="1" applyBorder="1" applyAlignment="1">
      <alignment vertical="center" wrapText="1"/>
      <protection/>
    </xf>
    <xf numFmtId="0" fontId="23" fillId="119" borderId="135" xfId="0" applyFont="1" applyFill="1" applyBorder="1" applyAlignment="1" applyProtection="1">
      <alignment horizontal="center" vertical="center" wrapText="1"/>
      <protection locked="0"/>
    </xf>
    <xf numFmtId="0" fontId="24" fillId="131" borderId="84" xfId="0" applyFont="1" applyFill="1" applyBorder="1" applyAlignment="1" applyProtection="1">
      <alignment horizontal="center" vertical="center" wrapText="1"/>
      <protection/>
    </xf>
    <xf numFmtId="0" fontId="24" fillId="131" borderId="97" xfId="0" applyFont="1" applyFill="1" applyBorder="1" applyAlignment="1" applyProtection="1">
      <alignment horizontal="center" vertical="center" wrapText="1"/>
      <protection/>
    </xf>
    <xf numFmtId="0" fontId="58" fillId="126" borderId="0" xfId="621" applyFont="1" applyFill="1" applyBorder="1" applyAlignment="1">
      <alignment horizontal="left" vertical="center" wrapText="1"/>
      <protection/>
    </xf>
    <xf numFmtId="0" fontId="57" fillId="0" borderId="85" xfId="0" applyFont="1" applyFill="1" applyBorder="1" applyAlignment="1">
      <alignment vertical="center" wrapText="1"/>
    </xf>
    <xf numFmtId="0" fontId="19" fillId="0" borderId="85" xfId="0" applyFont="1" applyFill="1" applyBorder="1" applyAlignment="1">
      <alignment horizontal="center" vertical="center" wrapText="1"/>
    </xf>
    <xf numFmtId="0" fontId="24" fillId="131" borderId="85" xfId="0" applyFont="1" applyFill="1" applyBorder="1" applyAlignment="1" applyProtection="1">
      <alignment horizontal="center" vertical="center" wrapText="1"/>
      <protection/>
    </xf>
    <xf numFmtId="0" fontId="19" fillId="0" borderId="84" xfId="686" applyFont="1" applyFill="1" applyBorder="1" applyAlignment="1" applyProtection="1">
      <alignment horizontal="center" vertical="center" wrapText="1"/>
      <protection/>
    </xf>
    <xf numFmtId="0" fontId="19" fillId="0" borderId="97" xfId="686" applyFont="1" applyFill="1" applyBorder="1" applyAlignment="1" applyProtection="1">
      <alignment horizontal="center" vertical="center" wrapText="1"/>
      <protection/>
    </xf>
    <xf numFmtId="0" fontId="19" fillId="0" borderId="40" xfId="686" applyFont="1" applyFill="1" applyBorder="1" applyAlignment="1" applyProtection="1">
      <alignment horizontal="left" vertical="center" wrapText="1"/>
      <protection/>
    </xf>
    <xf numFmtId="0" fontId="29" fillId="0" borderId="36" xfId="686" applyFont="1" applyFill="1" applyBorder="1" applyAlignment="1" applyProtection="1">
      <alignment horizontal="center" vertical="center"/>
      <protection/>
    </xf>
    <xf numFmtId="0" fontId="29" fillId="0" borderId="136" xfId="686" applyFont="1" applyFill="1" applyBorder="1" applyAlignment="1" applyProtection="1">
      <alignment horizontal="center" vertical="center"/>
      <protection locked="0"/>
    </xf>
    <xf numFmtId="0" fontId="19" fillId="0" borderId="137" xfId="686" applyFont="1" applyFill="1" applyBorder="1" applyAlignment="1" applyProtection="1">
      <alignment horizontal="center" vertical="center"/>
      <protection/>
    </xf>
    <xf numFmtId="0" fontId="19" fillId="0" borderId="138" xfId="686" applyFont="1" applyFill="1" applyBorder="1" applyAlignment="1" applyProtection="1">
      <alignment horizontal="center" vertical="center"/>
      <protection/>
    </xf>
    <xf numFmtId="0" fontId="19" fillId="0" borderId="139" xfId="686" applyFont="1" applyFill="1" applyBorder="1" applyAlignment="1" applyProtection="1">
      <alignment horizontal="center" vertical="center"/>
      <protection/>
    </xf>
    <xf numFmtId="0" fontId="19" fillId="0" borderId="140" xfId="686" applyFont="1" applyFill="1" applyBorder="1" applyAlignment="1" applyProtection="1">
      <alignment horizontal="left" vertical="center" wrapText="1"/>
      <protection/>
    </xf>
    <xf numFmtId="0" fontId="19" fillId="0" borderId="38" xfId="686" applyFont="1" applyFill="1" applyBorder="1" applyAlignment="1" applyProtection="1">
      <alignment horizontal="left" vertical="center" wrapText="1"/>
      <protection/>
    </xf>
    <xf numFmtId="0" fontId="19" fillId="0" borderId="141" xfId="686" applyFont="1" applyFill="1" applyBorder="1" applyAlignment="1" applyProtection="1">
      <alignment horizontal="left" vertical="center" wrapText="1"/>
      <protection/>
    </xf>
    <xf numFmtId="0" fontId="19" fillId="0" borderId="121" xfId="686" applyFont="1" applyFill="1" applyBorder="1" applyAlignment="1" applyProtection="1">
      <alignment horizontal="left" vertical="center" wrapText="1"/>
      <protection/>
    </xf>
    <xf numFmtId="0" fontId="19" fillId="0" borderId="142" xfId="686" applyFont="1" applyFill="1" applyBorder="1" applyAlignment="1" applyProtection="1">
      <alignment horizontal="left" vertical="center" wrapText="1"/>
      <protection/>
    </xf>
    <xf numFmtId="0" fontId="19" fillId="0" borderId="91" xfId="686" applyFont="1" applyFill="1" applyBorder="1" applyAlignment="1" applyProtection="1">
      <alignment horizontal="left" vertical="center" wrapText="1"/>
      <protection/>
    </xf>
    <xf numFmtId="0" fontId="19" fillId="0" borderId="83" xfId="686" applyFont="1" applyFill="1" applyBorder="1" applyAlignment="1" applyProtection="1">
      <alignment horizontal="left" vertical="center" wrapText="1"/>
      <protection/>
    </xf>
    <xf numFmtId="0" fontId="19" fillId="0" borderId="143" xfId="686" applyFont="1" applyFill="1" applyBorder="1" applyAlignment="1" applyProtection="1">
      <alignment horizontal="left" vertical="center" wrapText="1"/>
      <protection/>
    </xf>
    <xf numFmtId="0" fontId="19" fillId="0" borderId="0" xfId="686" applyFont="1" applyFill="1" applyBorder="1" applyAlignment="1" applyProtection="1">
      <alignment horizontal="left" vertical="center" wrapText="1"/>
      <protection/>
    </xf>
    <xf numFmtId="0" fontId="19" fillId="0" borderId="45" xfId="686" applyFont="1" applyFill="1" applyBorder="1" applyAlignment="1" applyProtection="1">
      <alignment horizontal="left" vertical="center" wrapText="1"/>
      <protection/>
    </xf>
    <xf numFmtId="0" fontId="19" fillId="0" borderId="81" xfId="686" applyFont="1" applyFill="1" applyBorder="1" applyAlignment="1" applyProtection="1">
      <alignment horizontal="left" vertical="center" wrapText="1"/>
      <protection/>
    </xf>
    <xf numFmtId="0" fontId="19" fillId="0" borderId="144" xfId="686" applyFont="1" applyFill="1" applyBorder="1" applyAlignment="1" applyProtection="1">
      <alignment horizontal="left" vertical="center" wrapText="1"/>
      <protection/>
    </xf>
    <xf numFmtId="0" fontId="19" fillId="0" borderId="42" xfId="686" applyFont="1" applyFill="1" applyBorder="1" applyAlignment="1" applyProtection="1">
      <alignment horizontal="left" vertical="center" wrapText="1"/>
      <protection/>
    </xf>
    <xf numFmtId="0" fontId="32" fillId="0" borderId="40" xfId="686" applyFont="1" applyFill="1" applyBorder="1" applyAlignment="1" applyProtection="1">
      <alignment horizontal="left" vertical="center" wrapText="1"/>
      <protection/>
    </xf>
    <xf numFmtId="0" fontId="19" fillId="0" borderId="64" xfId="686" applyFont="1" applyFill="1" applyBorder="1" applyAlignment="1" applyProtection="1">
      <alignment horizontal="center" vertical="center" wrapText="1"/>
      <protection/>
    </xf>
    <xf numFmtId="0" fontId="19" fillId="0" borderId="49" xfId="686" applyFont="1" applyFill="1" applyBorder="1" applyAlignment="1" applyProtection="1">
      <alignment horizontal="center" vertical="center" wrapText="1"/>
      <protection/>
    </xf>
    <xf numFmtId="0" fontId="24" fillId="0" borderId="85" xfId="686" applyFont="1" applyBorder="1" applyAlignment="1">
      <alignment horizontal="left"/>
      <protection/>
    </xf>
    <xf numFmtId="0" fontId="24" fillId="120" borderId="84" xfId="0" applyFont="1" applyFill="1" applyBorder="1" applyAlignment="1" applyProtection="1">
      <alignment horizontal="center" vertical="center" wrapText="1"/>
      <protection locked="0"/>
    </xf>
    <xf numFmtId="0" fontId="24" fillId="120" borderId="97" xfId="0" applyFont="1" applyFill="1" applyBorder="1" applyAlignment="1" applyProtection="1">
      <alignment horizontal="center" vertical="center" wrapText="1"/>
      <protection locked="0"/>
    </xf>
    <xf numFmtId="0" fontId="19" fillId="0" borderId="145" xfId="686" applyFont="1" applyFill="1" applyBorder="1" applyAlignment="1" applyProtection="1">
      <alignment horizontal="center" vertical="center" wrapText="1"/>
      <protection/>
    </xf>
    <xf numFmtId="0" fontId="19" fillId="0" borderId="101" xfId="686" applyFont="1" applyFill="1" applyBorder="1" applyAlignment="1" applyProtection="1">
      <alignment horizontal="center" vertical="center" wrapText="1"/>
      <protection/>
    </xf>
    <xf numFmtId="0" fontId="34" fillId="0" borderId="49" xfId="686" applyFont="1" applyFill="1" applyBorder="1" applyAlignment="1" applyProtection="1">
      <alignment horizontal="right" vertical="center"/>
      <protection/>
    </xf>
    <xf numFmtId="0" fontId="35" fillId="0" borderId="36" xfId="686" applyFont="1" applyFill="1" applyBorder="1" applyAlignment="1">
      <alignment horizontal="center" vertical="center"/>
      <protection/>
    </xf>
    <xf numFmtId="0" fontId="19" fillId="120" borderId="84" xfId="0" applyFont="1" applyFill="1" applyBorder="1" applyAlignment="1" applyProtection="1">
      <alignment horizontal="center" vertical="center" wrapText="1"/>
      <protection locked="0"/>
    </xf>
    <xf numFmtId="0" fontId="19" fillId="120" borderId="97" xfId="0" applyFont="1" applyFill="1" applyBorder="1" applyAlignment="1" applyProtection="1">
      <alignment horizontal="center" vertical="center" wrapText="1"/>
      <protection locked="0"/>
    </xf>
    <xf numFmtId="0" fontId="34" fillId="0" borderId="0" xfId="686" applyFont="1" applyFill="1" applyBorder="1" applyAlignment="1">
      <alignment horizontal="right"/>
      <protection/>
    </xf>
    <xf numFmtId="0" fontId="19" fillId="120" borderId="85" xfId="0" applyFont="1" applyFill="1" applyBorder="1" applyAlignment="1" applyProtection="1">
      <alignment horizontal="center" vertical="center" wrapText="1"/>
      <protection locked="0"/>
    </xf>
    <xf numFmtId="173" fontId="37" fillId="0" borderId="36" xfId="482" applyNumberFormat="1" applyFont="1" applyFill="1" applyBorder="1" applyAlignment="1" applyProtection="1">
      <alignment horizontal="center" vertical="center"/>
      <protection/>
    </xf>
    <xf numFmtId="0" fontId="35" fillId="0" borderId="0" xfId="686" applyFont="1" applyFill="1" applyBorder="1" applyAlignment="1" applyProtection="1">
      <alignment horizontal="right"/>
      <protection locked="0"/>
    </xf>
    <xf numFmtId="0" fontId="35" fillId="0" borderId="0" xfId="686" applyFont="1" applyFill="1" applyBorder="1">
      <alignment/>
      <protection/>
    </xf>
    <xf numFmtId="0" fontId="38" fillId="0" borderId="0" xfId="686" applyFont="1" applyFill="1" applyBorder="1" applyAlignment="1">
      <alignment horizontal="right"/>
      <protection/>
    </xf>
    <xf numFmtId="0" fontId="40" fillId="0" borderId="0" xfId="686" applyFont="1" applyFill="1" applyBorder="1" applyAlignment="1">
      <alignment horizontal="right"/>
      <protection/>
    </xf>
    <xf numFmtId="0" fontId="46" fillId="0" borderId="146" xfId="0" applyFont="1" applyFill="1" applyBorder="1" applyAlignment="1">
      <alignment horizontal="center" vertical="center" wrapText="1"/>
    </xf>
  </cellXfs>
  <cellStyles count="727">
    <cellStyle name="Normal" xfId="0"/>
    <cellStyle name="??????????????" xfId="15"/>
    <cellStyle name="?????????????? 1" xfId="16"/>
    <cellStyle name="?????????????? 1 2" xfId="17"/>
    <cellStyle name="?????????????? 1 2 2" xfId="18"/>
    <cellStyle name="?????????????? 2" xfId="19"/>
    <cellStyle name="?????????????? 2 2" xfId="20"/>
    <cellStyle name="?????????????? 2 2 2" xfId="21"/>
    <cellStyle name="?????????????? 2 2 2 2" xfId="22"/>
    <cellStyle name="?????????????? 2 3" xfId="23"/>
    <cellStyle name="?????????????? 2 4" xfId="24"/>
    <cellStyle name="?????????????? 2 5" xfId="25"/>
    <cellStyle name="?????????????? 2 6" xfId="26"/>
    <cellStyle name="?????????????? 2 7" xfId="27"/>
    <cellStyle name="?????????????? 2 8" xfId="28"/>
    <cellStyle name="?????????????? 2 9" xfId="29"/>
    <cellStyle name="?????????????? 3" xfId="30"/>
    <cellStyle name="?????????????? 3 2" xfId="31"/>
    <cellStyle name="?????????????? 3 2 2" xfId="32"/>
    <cellStyle name="?????????????? 3 3" xfId="33"/>
    <cellStyle name="?????????????? 3 4" xfId="34"/>
    <cellStyle name="?????????????? 3 5" xfId="35"/>
    <cellStyle name="?????????????? 3 6" xfId="36"/>
    <cellStyle name="?????????????? 3 7" xfId="37"/>
    <cellStyle name="?????????????? 3 8" xfId="38"/>
    <cellStyle name="?????????????? 3 9" xfId="39"/>
    <cellStyle name="??????????獭牯㈠ʓ&#13;&amp;䌀" xfId="40"/>
    <cellStyle name="??????????獭牯㈠ʓ&#13;&amp;䌀 2" xfId="41"/>
    <cellStyle name="??????????獭牯㈠ʓ&#13;&amp;䌀 2 2" xfId="42"/>
    <cellStyle name="??????????獭牯㈠ʓ&#13;&amp;䌀 3" xfId="43"/>
    <cellStyle name="??????????獭牯㈠ʓ&#13;&amp;䌀 4" xfId="44"/>
    <cellStyle name="??????????獭牯㈠ʓ&#13;&amp;䌀 5" xfId="45"/>
    <cellStyle name="??????????獭牯㈠ʓ&#13;&amp;䌀 6" xfId="46"/>
    <cellStyle name="??????????獭牯㈠ʓ&#13;&amp;䌀 7" xfId="47"/>
    <cellStyle name="?????????܀?敂楶整鍬ࠂ⌀̀?" xfId="48"/>
    <cellStyle name="?????????ጀĀ????????" xfId="49"/>
    <cellStyle name="?????????ጀĀ???????? 1" xfId="50"/>
    <cellStyle name="?????????ጀĀ???????? 1 2" xfId="51"/>
    <cellStyle name="?????????ጀĀ???????? 1 2 2" xfId="52"/>
    <cellStyle name="?????????ጀĀ???????? 1 3" xfId="53"/>
    <cellStyle name="?????????ጀĀ???????? 1 4" xfId="54"/>
    <cellStyle name="?????????ጀĀ???????? 1 5" xfId="55"/>
    <cellStyle name="?????????ጀĀ???????? 1 6" xfId="56"/>
    <cellStyle name="?????????ጀĀ???????? 1 7" xfId="57"/>
    <cellStyle name="?????????ጀĀ???????? 10" xfId="58"/>
    <cellStyle name="?????????ጀĀ???????? 10 2" xfId="59"/>
    <cellStyle name="?????????ጀĀ???????? 10 2 2" xfId="60"/>
    <cellStyle name="?????????ጀĀ???????? 10 2 2 2" xfId="61"/>
    <cellStyle name="?????????ጀĀ???????? 10 3" xfId="62"/>
    <cellStyle name="?????????ጀĀ???????? 10 4" xfId="63"/>
    <cellStyle name="?????????ጀĀ???????? 10 5" xfId="64"/>
    <cellStyle name="?????????ጀĀ???????? 10 6" xfId="65"/>
    <cellStyle name="?????????ጀĀ???????? 10 7" xfId="66"/>
    <cellStyle name="?????????ጀĀ???????? 10 8" xfId="67"/>
    <cellStyle name="?????????ጀĀ???????? 10 9" xfId="68"/>
    <cellStyle name="?????????ጀĀ???????? 11" xfId="69"/>
    <cellStyle name="?????????ጀĀ???????? 11 2" xfId="70"/>
    <cellStyle name="?????????ጀĀ???????? 11 2 2" xfId="71"/>
    <cellStyle name="?????????ጀĀ???????? 11 3" xfId="72"/>
    <cellStyle name="?????????ጀĀ???????? 11 4" xfId="73"/>
    <cellStyle name="?????????ጀĀ???????? 11 5" xfId="74"/>
    <cellStyle name="?????????ጀĀ???????? 11 6" xfId="75"/>
    <cellStyle name="?????????ጀĀ???????? 11 7" xfId="76"/>
    <cellStyle name="?????????ጀĀ???????? 12" xfId="77"/>
    <cellStyle name="?????????ጀĀ???????? 13" xfId="78"/>
    <cellStyle name="?????????ጀĀ???????? 13 2" xfId="79"/>
    <cellStyle name="?????????ጀĀ???????? 13 2 2" xfId="80"/>
    <cellStyle name="?????????ጀĀ???????? 13 3" xfId="81"/>
    <cellStyle name="?????????ጀĀ???????? 13 4" xfId="82"/>
    <cellStyle name="?????????ጀĀ???????? 13 5" xfId="83"/>
    <cellStyle name="?????????ጀĀ???????? 13 6" xfId="84"/>
    <cellStyle name="?????????ጀĀ???????? 13 7" xfId="85"/>
    <cellStyle name="?????????ጀĀ???????? 13 8" xfId="86"/>
    <cellStyle name="?????????ጀĀ???????? 13 9" xfId="87"/>
    <cellStyle name="?????????ጀĀ???????? 14" xfId="88"/>
    <cellStyle name="?????????ጀĀ???????? 14 2" xfId="89"/>
    <cellStyle name="?????????ጀĀ???????? 14 2 2" xfId="90"/>
    <cellStyle name="?????????ጀĀ???????? 14 3" xfId="91"/>
    <cellStyle name="?????????ጀĀ???????? 14 4" xfId="92"/>
    <cellStyle name="?????????ጀĀ???????? 14 5" xfId="93"/>
    <cellStyle name="?????????ጀĀ???????? 14 6" xfId="94"/>
    <cellStyle name="?????????ጀĀ???????? 14 7" xfId="95"/>
    <cellStyle name="?????????ጀĀ???????? 14 8" xfId="96"/>
    <cellStyle name="?????????ጀĀ???????? 14 9" xfId="97"/>
    <cellStyle name="?????????ጀĀ???????? 15" xfId="98"/>
    <cellStyle name="?????????ጀĀ???????? 15 2" xfId="99"/>
    <cellStyle name="?????????ጀĀ???????? 15 2 2" xfId="100"/>
    <cellStyle name="?????????ጀĀ???????? 15 2 2 2" xfId="101"/>
    <cellStyle name="?????????ጀĀ???????? 15 3" xfId="102"/>
    <cellStyle name="?????????ጀĀ???????? 15 4" xfId="103"/>
    <cellStyle name="?????????ጀĀ???????? 15 5" xfId="104"/>
    <cellStyle name="?????????ጀĀ???????? 15 6" xfId="105"/>
    <cellStyle name="?????????ጀĀ???????? 15 7" xfId="106"/>
    <cellStyle name="?????????ጀĀ???????? 15 8" xfId="107"/>
    <cellStyle name="?????????ጀĀ???????? 2" xfId="108"/>
    <cellStyle name="?????????ጀĀ???????? 2 2" xfId="109"/>
    <cellStyle name="?????????ጀĀ???????? 2 2 2" xfId="110"/>
    <cellStyle name="?????????ጀĀ???????? 2 3" xfId="111"/>
    <cellStyle name="?????????ጀĀ???????? 2 4" xfId="112"/>
    <cellStyle name="?????????ጀĀ???????? 2 5" xfId="113"/>
    <cellStyle name="?????????ጀĀ???????? 2 6" xfId="114"/>
    <cellStyle name="?????????ጀĀ???????? 2 7" xfId="115"/>
    <cellStyle name="?????????ጀĀ???????? 2 8" xfId="116"/>
    <cellStyle name="?????????ጀĀ???????? 2 9" xfId="117"/>
    <cellStyle name="?????????ጀĀ???????? 3" xfId="118"/>
    <cellStyle name="?????????ጀĀ???????? 4" xfId="119"/>
    <cellStyle name="?????????ጀĀ???????? 4 2" xfId="120"/>
    <cellStyle name="?????????ጀĀ???????? 4 2 2" xfId="121"/>
    <cellStyle name="?????????ጀĀ???????? 4 3" xfId="122"/>
    <cellStyle name="?????????ጀĀ???????? 4 4" xfId="123"/>
    <cellStyle name="?????????ጀĀ???????? 4 5" xfId="124"/>
    <cellStyle name="?????????ጀĀ???????? 4 6" xfId="125"/>
    <cellStyle name="?????????ጀĀ???????? 4 7" xfId="126"/>
    <cellStyle name="?????????ጀĀ???????? 4 8" xfId="127"/>
    <cellStyle name="?????????ጀĀ???????? 4 9" xfId="128"/>
    <cellStyle name="?????????ጀĀ???????? 5" xfId="129"/>
    <cellStyle name="?????????ጀĀ???????? 5 2" xfId="130"/>
    <cellStyle name="?????????ጀĀ???????? 5 2 2" xfId="131"/>
    <cellStyle name="?????????ጀĀ???????? 5 3" xfId="132"/>
    <cellStyle name="?????????ጀĀ???????? 5 4" xfId="133"/>
    <cellStyle name="?????????ጀĀ???????? 5 5" xfId="134"/>
    <cellStyle name="?????????ጀĀ???????? 5 6" xfId="135"/>
    <cellStyle name="?????????ጀĀ???????? 5 7" xfId="136"/>
    <cellStyle name="?????????ጀĀ???????? 6" xfId="137"/>
    <cellStyle name="?????????ጀĀ???????? 6 2" xfId="138"/>
    <cellStyle name="?????????ጀĀ???????? 6 2 2" xfId="139"/>
    <cellStyle name="?????????ጀĀ???????? 6 2 2 2" xfId="140"/>
    <cellStyle name="?????????ጀĀ???????? 6 3" xfId="141"/>
    <cellStyle name="?????????ጀĀ???????? 6 4" xfId="142"/>
    <cellStyle name="?????????ጀĀ???????? 6 5" xfId="143"/>
    <cellStyle name="?????????ጀĀ???????? 6 6" xfId="144"/>
    <cellStyle name="?????????ጀĀ???????? 6 7" xfId="145"/>
    <cellStyle name="?????????ጀĀ???????? 6 8" xfId="146"/>
    <cellStyle name="?????????ጀĀ???????? 7" xfId="147"/>
    <cellStyle name="?????????ጀĀ???????? 7 2" xfId="148"/>
    <cellStyle name="?????????ጀĀ???????? 7 2 2" xfId="149"/>
    <cellStyle name="?????????ጀĀ???????? 7 3" xfId="150"/>
    <cellStyle name="?????????ጀĀ???????? 7 4" xfId="151"/>
    <cellStyle name="?????????ጀĀ???????? 7 5" xfId="152"/>
    <cellStyle name="?????????ጀĀ???????? 7 6" xfId="153"/>
    <cellStyle name="?????????ጀĀ???????? 7 7" xfId="154"/>
    <cellStyle name="?????????ጀĀ???????? 7 8" xfId="155"/>
    <cellStyle name="?????????ጀĀ???????? 7 9" xfId="156"/>
    <cellStyle name="?????????ጀĀ???????? 8" xfId="157"/>
    <cellStyle name="?????????ጀĀ???????? 8 2" xfId="158"/>
    <cellStyle name="?????????ጀĀ???????? 8 2 2" xfId="159"/>
    <cellStyle name="?????????ጀĀ???????? 8 3" xfId="160"/>
    <cellStyle name="?????????ጀĀ???????? 8 4" xfId="161"/>
    <cellStyle name="?????????ጀĀ???????? 8 5" xfId="162"/>
    <cellStyle name="?????????ጀĀ???????? 8 6" xfId="163"/>
    <cellStyle name="?????????ጀĀ???????? 8 7" xfId="164"/>
    <cellStyle name="?????????ጀĀ???????? 8 8" xfId="165"/>
    <cellStyle name="?????????ጀĀ???????? 8 9" xfId="166"/>
    <cellStyle name="?????????ጀĀ???????? 9" xfId="167"/>
    <cellStyle name="?????????ጀĀ???????? 9 2" xfId="168"/>
    <cellStyle name="?????????ጀĀ???????? 9 2 2" xfId="169"/>
    <cellStyle name="?????????ጀĀ???????? 9 2 2 2" xfId="170"/>
    <cellStyle name="?????????ጀĀ???????? 9 3" xfId="171"/>
    <cellStyle name="?????????ጀĀ???????? 9 4" xfId="172"/>
    <cellStyle name="?????????ጀĀ???????? 9 5" xfId="173"/>
    <cellStyle name="?????????ጀĀ???????? 9 6" xfId="174"/>
    <cellStyle name="?????????ጀĀ???????? 9 7" xfId="175"/>
    <cellStyle name="?????????ጀĀ???????? 9 8" xfId="176"/>
    <cellStyle name="???????＀ʓ&#13;8一牯" xfId="177"/>
    <cellStyle name="???????敹浬穥整鍳ᘂ" xfId="178"/>
    <cellStyle name="???????敹浬穥整鍳ᘂ 2" xfId="179"/>
    <cellStyle name="???????敹浬穥整鍳ᘂ 2 2" xfId="180"/>
    <cellStyle name="???????敹浬穥整鍳ᘂ 3" xfId="181"/>
    <cellStyle name="???????敹浬穥整鍳ᘂ 4" xfId="182"/>
    <cellStyle name="???????敹浬穥整鍳ᘂ 5" xfId="183"/>
    <cellStyle name="???????浩湥瑥ʓ7" xfId="184"/>
    <cellStyle name="20% - 1. jelöl?szín" xfId="185"/>
    <cellStyle name="20% - 1. jelöl?szín 1" xfId="186"/>
    <cellStyle name="20% - 1. jelöl?szín 2" xfId="187"/>
    <cellStyle name="20% - 1. jelöl?szín 2 2" xfId="188"/>
    <cellStyle name="20% - 1. jelöl?szín 3" xfId="189"/>
    <cellStyle name="20% - 1. jelöl?szín 4" xfId="190"/>
    <cellStyle name="20% - 1. jelöl?szín 5" xfId="191"/>
    <cellStyle name="20% - 1. jelölőszín" xfId="192"/>
    <cellStyle name="20% - 1. jelölőszín 2" xfId="193"/>
    <cellStyle name="20% - 1. jelölőszín 3" xfId="194"/>
    <cellStyle name="20% - 2. jelöl?szín" xfId="195"/>
    <cellStyle name="20% - 2. jelöl?szín 1" xfId="196"/>
    <cellStyle name="20% - 2. jelöl?szín 2" xfId="197"/>
    <cellStyle name="20% - 2. jelöl?szín 2 2" xfId="198"/>
    <cellStyle name="20% - 2. jelöl?szín 3" xfId="199"/>
    <cellStyle name="20% - 2. jelöl?szín 4" xfId="200"/>
    <cellStyle name="20% - 2. jelöl?szín 5" xfId="201"/>
    <cellStyle name="20% - 2. jelölőszín" xfId="202"/>
    <cellStyle name="20% - 2. jelölőszín 2" xfId="203"/>
    <cellStyle name="20% - 2. jelölőszín 3" xfId="204"/>
    <cellStyle name="20% - 3. jelöl?szín" xfId="205"/>
    <cellStyle name="20% - 3. jelöl?szín 1" xfId="206"/>
    <cellStyle name="20% - 3. jelöl?szín 2" xfId="207"/>
    <cellStyle name="20% - 3. jelöl?szín 2 2" xfId="208"/>
    <cellStyle name="20% - 3. jelöl?szín 3" xfId="209"/>
    <cellStyle name="20% - 3. jelöl?szín 4" xfId="210"/>
    <cellStyle name="20% - 3. jelöl?szín 5" xfId="211"/>
    <cellStyle name="20% - 3. jelölőszín" xfId="212"/>
    <cellStyle name="20% - 3. jelölőszín 2" xfId="213"/>
    <cellStyle name="20% - 3. jelölőszín 3" xfId="214"/>
    <cellStyle name="20% - 4. jelöl?szín" xfId="215"/>
    <cellStyle name="20% - 4. jelöl?szín 1" xfId="216"/>
    <cellStyle name="20% - 4. jelöl?szín 2" xfId="217"/>
    <cellStyle name="20% - 4. jelöl?szín 2 2" xfId="218"/>
    <cellStyle name="20% - 4. jelöl?szín 3" xfId="219"/>
    <cellStyle name="20% - 4. jelöl?szín 4" xfId="220"/>
    <cellStyle name="20% - 4. jelöl?szín 5" xfId="221"/>
    <cellStyle name="20% - 4. jelölőszín" xfId="222"/>
    <cellStyle name="20% - 4. jelölőszín 2" xfId="223"/>
    <cellStyle name="20% - 4. jelölőszín 3" xfId="224"/>
    <cellStyle name="20% - 5. jelöl?szín" xfId="225"/>
    <cellStyle name="20% - 5. jelöl?szín 1" xfId="226"/>
    <cellStyle name="20% - 5. jelöl?szín 2" xfId="227"/>
    <cellStyle name="20% - 5. jelöl?szín 2 2" xfId="228"/>
    <cellStyle name="20% - 5. jelöl?szín 3" xfId="229"/>
    <cellStyle name="20% - 5. jelöl?szín 4" xfId="230"/>
    <cellStyle name="20% - 5. jelöl?szín 5" xfId="231"/>
    <cellStyle name="20% - 5. jelölőszín" xfId="232"/>
    <cellStyle name="20% - 5. jelölőszín 2" xfId="233"/>
    <cellStyle name="20% - 5. jelölőszín 3" xfId="234"/>
    <cellStyle name="20% - 6. jelöl?szín" xfId="235"/>
    <cellStyle name="20% - 6. jelöl?szín 1" xfId="236"/>
    <cellStyle name="20% - 6. jelöl?szín 2" xfId="237"/>
    <cellStyle name="20% - 6. jelöl?szín 2 2" xfId="238"/>
    <cellStyle name="20% - 6. jelöl?szín 3" xfId="239"/>
    <cellStyle name="20% - 6. jelöl?szín 4" xfId="240"/>
    <cellStyle name="20% - 6. jelöl?szín 5" xfId="241"/>
    <cellStyle name="20% - 6. jelölőszín" xfId="242"/>
    <cellStyle name="20% - 6. jelölőszín 2" xfId="243"/>
    <cellStyle name="20% - 6. jelölőszín 3" xfId="244"/>
    <cellStyle name="20% - Accent1" xfId="245"/>
    <cellStyle name="20% - Accent1 2" xfId="246"/>
    <cellStyle name="20% - Accent1 2 2" xfId="247"/>
    <cellStyle name="20% - Accent1 2 3" xfId="248"/>
    <cellStyle name="20% - Accent2" xfId="249"/>
    <cellStyle name="20% - Accent2 2" xfId="250"/>
    <cellStyle name="20% - Accent2 2 2" xfId="251"/>
    <cellStyle name="20% - Accent2 2 3" xfId="252"/>
    <cellStyle name="20% - Accent3" xfId="253"/>
    <cellStyle name="20% - Accent3 2" xfId="254"/>
    <cellStyle name="20% - Accent4" xfId="255"/>
    <cellStyle name="20% - Accent4 2" xfId="256"/>
    <cellStyle name="20% - Accent4 2 2" xfId="257"/>
    <cellStyle name="20% - Accent4 2 3" xfId="258"/>
    <cellStyle name="20% - Accent5" xfId="259"/>
    <cellStyle name="20% - Accent5 2" xfId="260"/>
    <cellStyle name="20% - Accent5 2 2" xfId="261"/>
    <cellStyle name="20% - Accent5 2 3" xfId="262"/>
    <cellStyle name="20% - Accent6" xfId="263"/>
    <cellStyle name="20% - Accent6 2" xfId="264"/>
    <cellStyle name="20% - Accent6 2 2" xfId="265"/>
    <cellStyle name="40% - 1. jelöl?szín" xfId="266"/>
    <cellStyle name="40% - 1. jelöl?szín 1" xfId="267"/>
    <cellStyle name="40% - 1. jelöl?szín 2" xfId="268"/>
    <cellStyle name="40% - 1. jelöl?szín 2 2" xfId="269"/>
    <cellStyle name="40% - 1. jelöl?szín 3" xfId="270"/>
    <cellStyle name="40% - 1. jelöl?szín 4" xfId="271"/>
    <cellStyle name="40% - 1. jelöl?szín 5" xfId="272"/>
    <cellStyle name="40% - 1. jelölőszín" xfId="273"/>
    <cellStyle name="40% - 1. jelölőszín 2" xfId="274"/>
    <cellStyle name="40% - 1. jelölőszín 3" xfId="275"/>
    <cellStyle name="40% - 2. jelöl?szín" xfId="276"/>
    <cellStyle name="40% - 2. jelöl?szín 1" xfId="277"/>
    <cellStyle name="40% - 2. jelöl?szín 2" xfId="278"/>
    <cellStyle name="40% - 2. jelöl?szín 2 2" xfId="279"/>
    <cellStyle name="40% - 2. jelöl?szín 3" xfId="280"/>
    <cellStyle name="40% - 2. jelöl?szín 4" xfId="281"/>
    <cellStyle name="40% - 2. jelöl?szín 5" xfId="282"/>
    <cellStyle name="40% - 2. jelölőszín" xfId="283"/>
    <cellStyle name="40% - 2. jelölőszín 2" xfId="284"/>
    <cellStyle name="40% - 2. jelölőszín 3" xfId="285"/>
    <cellStyle name="40% - 3. jelöl?szín" xfId="286"/>
    <cellStyle name="40% - 3. jelöl?szín 1" xfId="287"/>
    <cellStyle name="40% - 3. jelöl?szín 2" xfId="288"/>
    <cellStyle name="40% - 3. jelöl?szín 2 2" xfId="289"/>
    <cellStyle name="40% - 3. jelöl?szín 3" xfId="290"/>
    <cellStyle name="40% - 3. jelöl?szín 4" xfId="291"/>
    <cellStyle name="40% - 3. jelöl?szín 5" xfId="292"/>
    <cellStyle name="40% - 3. jelölőszín" xfId="293"/>
    <cellStyle name="40% - 3. jelölőszín 2" xfId="294"/>
    <cellStyle name="40% - 3. jelölőszín 3" xfId="295"/>
    <cellStyle name="40% - 4. jelöl?szín" xfId="296"/>
    <cellStyle name="40% - 4. jelöl?szín 1" xfId="297"/>
    <cellStyle name="40% - 4. jelöl?szín 1 2" xfId="298"/>
    <cellStyle name="40% - 4. jelöl?szín 1 2 2" xfId="299"/>
    <cellStyle name="40% - 4. jelöl?szín 1 3" xfId="300"/>
    <cellStyle name="40% - 4. jelöl?szín 2" xfId="301"/>
    <cellStyle name="40% - 4. jelöl?szín 2 2" xfId="302"/>
    <cellStyle name="40% - 4. jelöl?szín 3" xfId="303"/>
    <cellStyle name="40% - 4. jelöl?szín 4" xfId="304"/>
    <cellStyle name="40% - 4. jelöl?szín 5" xfId="305"/>
    <cellStyle name="40% - 4. jelölőszín" xfId="306"/>
    <cellStyle name="40% - 4. jelölőszín 2" xfId="307"/>
    <cellStyle name="40% - 4. jelölőszín 3" xfId="308"/>
    <cellStyle name="40% - 5. jelöl?szín" xfId="309"/>
    <cellStyle name="40% - 5. jelöl?szín 1" xfId="310"/>
    <cellStyle name="40% - 5. jelöl?szín 2" xfId="311"/>
    <cellStyle name="40% - 5. jelöl?szín 2 2" xfId="312"/>
    <cellStyle name="40% - 5. jelöl?szín 3" xfId="313"/>
    <cellStyle name="40% - 5. jelöl?szín 4" xfId="314"/>
    <cellStyle name="40% - 5. jelöl?szín 5" xfId="315"/>
    <cellStyle name="40% - 5. jelölőszín" xfId="316"/>
    <cellStyle name="40% - 5. jelölőszín 2" xfId="317"/>
    <cellStyle name="40% - 5. jelölőszín 3" xfId="318"/>
    <cellStyle name="40% - 6. jelöl?szín" xfId="319"/>
    <cellStyle name="40% - 6. jelöl?szín 1" xfId="320"/>
    <cellStyle name="40% - 6. jelöl?szín 2" xfId="321"/>
    <cellStyle name="40% - 6. jelöl?szín 2 2" xfId="322"/>
    <cellStyle name="40% - 6. jelöl?szín 3" xfId="323"/>
    <cellStyle name="40% - 6. jelöl?szín 4" xfId="324"/>
    <cellStyle name="40% - 6. jelöl?szín 5" xfId="325"/>
    <cellStyle name="40% - 6. jelölőszín" xfId="326"/>
    <cellStyle name="40% - 6. jelölőszín 2" xfId="327"/>
    <cellStyle name="40% - 6. jelölőszín 3" xfId="328"/>
    <cellStyle name="40% - Accent1" xfId="329"/>
    <cellStyle name="40% - Accent1 2" xfId="330"/>
    <cellStyle name="40% - Accent1 2 2" xfId="331"/>
    <cellStyle name="40% - Accent1 2 3" xfId="332"/>
    <cellStyle name="40% - Accent2" xfId="333"/>
    <cellStyle name="40% - Accent2 2" xfId="334"/>
    <cellStyle name="40% - Accent3" xfId="335"/>
    <cellStyle name="40% - Accent3 2" xfId="336"/>
    <cellStyle name="40% - Accent4" xfId="337"/>
    <cellStyle name="40% - Accent4 2" xfId="338"/>
    <cellStyle name="40% - Accent4 2 2" xfId="339"/>
    <cellStyle name="40% - Accent4 2 3" xfId="340"/>
    <cellStyle name="40% - Accent5" xfId="341"/>
    <cellStyle name="40% - Accent5 2" xfId="342"/>
    <cellStyle name="40% - Accent5 2 2" xfId="343"/>
    <cellStyle name="40% - Accent5 2 3" xfId="344"/>
    <cellStyle name="40% - Accent6" xfId="345"/>
    <cellStyle name="40% - Accent6 2" xfId="346"/>
    <cellStyle name="40% - Accent6 2 2" xfId="347"/>
    <cellStyle name="40% - Accent6 2 3" xfId="348"/>
    <cellStyle name="60% - 1. jelöl?szín" xfId="349"/>
    <cellStyle name="60% - 1. jelöl?szín 1" xfId="350"/>
    <cellStyle name="60% - 1. jelöl?szín 2" xfId="351"/>
    <cellStyle name="60% - 1. jelöl?szín 2 2" xfId="352"/>
    <cellStyle name="60% - 1. jelöl?szín 3" xfId="353"/>
    <cellStyle name="60% - 1. jelöl?szín 4" xfId="354"/>
    <cellStyle name="60% - 1. jelöl?szín 5" xfId="355"/>
    <cellStyle name="60% - 1. jelölőszín" xfId="356"/>
    <cellStyle name="60% - 1. jelölőszín 2" xfId="357"/>
    <cellStyle name="60% - 1. jelölőszín 3" xfId="358"/>
    <cellStyle name="60% - 2. jelöl?szín" xfId="359"/>
    <cellStyle name="60% - 2. jelöl?szín 1" xfId="360"/>
    <cellStyle name="60% - 2. jelöl?szín 2" xfId="361"/>
    <cellStyle name="60% - 2. jelöl?szín 2 2" xfId="362"/>
    <cellStyle name="60% - 2. jelöl?szín 3" xfId="363"/>
    <cellStyle name="60% - 2. jelöl?szín 4" xfId="364"/>
    <cellStyle name="60% - 2. jelöl?szín 5" xfId="365"/>
    <cellStyle name="60% - 2. jelölőszín" xfId="366"/>
    <cellStyle name="60% - 2. jelölőszín 2" xfId="367"/>
    <cellStyle name="60% - 2. jelölőszín 3" xfId="368"/>
    <cellStyle name="60% - 3. jelöl?szín" xfId="369"/>
    <cellStyle name="60% - 3. jelöl?szín 1" xfId="370"/>
    <cellStyle name="60% - 3. jelöl?szín 1 2" xfId="371"/>
    <cellStyle name="60% - 3. jelöl?szín 1 2 2" xfId="372"/>
    <cellStyle name="60% - 3. jelöl?szín 1 3" xfId="373"/>
    <cellStyle name="60% - 3. jelöl?szín 2" xfId="374"/>
    <cellStyle name="60% - 3. jelöl?szín 2 2" xfId="375"/>
    <cellStyle name="60% - 3. jelöl?szín 3" xfId="376"/>
    <cellStyle name="60% - 3. jelöl?szín 4" xfId="377"/>
    <cellStyle name="60% - 3. jelöl?szín 5" xfId="378"/>
    <cellStyle name="60% - 3. jelölőszín" xfId="379"/>
    <cellStyle name="60% - 3. jelölőszín 2" xfId="380"/>
    <cellStyle name="60% - 3. jelölőszín 3" xfId="381"/>
    <cellStyle name="60% - 4. jelöl?szín" xfId="382"/>
    <cellStyle name="60% - 4. jelöl?szín 1" xfId="383"/>
    <cellStyle name="60% - 4. jelöl?szín 1 2" xfId="384"/>
    <cellStyle name="60% - 4. jelöl?szín 1 2 2" xfId="385"/>
    <cellStyle name="60% - 4. jelöl?szín 1 3" xfId="386"/>
    <cellStyle name="60% - 4. jelöl?szín 2" xfId="387"/>
    <cellStyle name="60% - 4. jelöl?szín 2 2" xfId="388"/>
    <cellStyle name="60% - 4. jelöl?szín 3" xfId="389"/>
    <cellStyle name="60% - 4. jelöl?szín 4" xfId="390"/>
    <cellStyle name="60% - 4. jelöl?szín 5" xfId="391"/>
    <cellStyle name="60% - 4. jelölőszín" xfId="392"/>
    <cellStyle name="60% - 4. jelölőszín 2" xfId="393"/>
    <cellStyle name="60% - 4. jelölőszín 3" xfId="394"/>
    <cellStyle name="60% - 5. jelöl?szín" xfId="395"/>
    <cellStyle name="60% - 5. jelöl?szín 1" xfId="396"/>
    <cellStyle name="60% - 5. jelöl?szín 2" xfId="397"/>
    <cellStyle name="60% - 5. jelöl?szín 2 2" xfId="398"/>
    <cellStyle name="60% - 5. jelöl?szín 3" xfId="399"/>
    <cellStyle name="60% - 5. jelöl?szín 4" xfId="400"/>
    <cellStyle name="60% - 5. jelöl?szín 5" xfId="401"/>
    <cellStyle name="60% - 5. jelölőszín" xfId="402"/>
    <cellStyle name="60% - 5. jelölőszín 2" xfId="403"/>
    <cellStyle name="60% - 5. jelölőszín 3" xfId="404"/>
    <cellStyle name="60% - 6. jelöl?szín" xfId="405"/>
    <cellStyle name="60% - 6. jelöl?szín 1" xfId="406"/>
    <cellStyle name="60% - 6. jelöl?szín 2" xfId="407"/>
    <cellStyle name="60% - 6. jelöl?szín 2 2" xfId="408"/>
    <cellStyle name="60% - 6. jelöl?szín 3" xfId="409"/>
    <cellStyle name="60% - 6. jelöl?szín 4" xfId="410"/>
    <cellStyle name="60% - 6. jelöl?szín 5" xfId="411"/>
    <cellStyle name="60% - 6. jelölőszín" xfId="412"/>
    <cellStyle name="60% - 6. jelölőszín 2" xfId="413"/>
    <cellStyle name="60% - 6. jelölőszín 3" xfId="414"/>
    <cellStyle name="60% - Accent1" xfId="415"/>
    <cellStyle name="60% - Accent1 2" xfId="416"/>
    <cellStyle name="60% - Accent1 2 2" xfId="417"/>
    <cellStyle name="60% - Accent1 2 3" xfId="418"/>
    <cellStyle name="60% - Accent2" xfId="419"/>
    <cellStyle name="60% - Accent2 2" xfId="420"/>
    <cellStyle name="60% - Accent3" xfId="421"/>
    <cellStyle name="60% - Accent3 2" xfId="422"/>
    <cellStyle name="60% - Accent4" xfId="423"/>
    <cellStyle name="60% - Accent4 2" xfId="424"/>
    <cellStyle name="60% - Accent4 2 2" xfId="425"/>
    <cellStyle name="60% - Accent4 2 3" xfId="426"/>
    <cellStyle name="60% - Accent5" xfId="427"/>
    <cellStyle name="60% - Accent5 2" xfId="428"/>
    <cellStyle name="60% - Accent5 2 2" xfId="429"/>
    <cellStyle name="60% - Accent5 2 3" xfId="430"/>
    <cellStyle name="60% - Accent6" xfId="431"/>
    <cellStyle name="60% - Accent6 2" xfId="432"/>
    <cellStyle name="60% - Accent6 2 2" xfId="433"/>
    <cellStyle name="60% - Accent6 2 3" xfId="434"/>
    <cellStyle name="Accent" xfId="435"/>
    <cellStyle name="Accent 1" xfId="436"/>
    <cellStyle name="Accent 2" xfId="437"/>
    <cellStyle name="Accent 3" xfId="438"/>
    <cellStyle name="Accent1" xfId="439"/>
    <cellStyle name="Accent1 2" xfId="440"/>
    <cellStyle name="Accent2" xfId="441"/>
    <cellStyle name="Accent2 2" xfId="442"/>
    <cellStyle name="Accent3" xfId="443"/>
    <cellStyle name="Accent3 2" xfId="444"/>
    <cellStyle name="Accent4" xfId="445"/>
    <cellStyle name="Accent4 2" xfId="446"/>
    <cellStyle name="Accent5" xfId="447"/>
    <cellStyle name="Accent5 2" xfId="448"/>
    <cellStyle name="Accent6" xfId="449"/>
    <cellStyle name="Accent6 2" xfId="450"/>
    <cellStyle name="Bad" xfId="451"/>
    <cellStyle name="Bad 2" xfId="452"/>
    <cellStyle name="Bad 2 2" xfId="453"/>
    <cellStyle name="Bevitel" xfId="454"/>
    <cellStyle name="Bevitel 2" xfId="455"/>
    <cellStyle name="Bevitel 3" xfId="456"/>
    <cellStyle name="Bevitel 4" xfId="457"/>
    <cellStyle name="Calculation" xfId="458"/>
    <cellStyle name="Calculation 2" xfId="459"/>
    <cellStyle name="Check Cell" xfId="460"/>
    <cellStyle name="Check Cell 2" xfId="461"/>
    <cellStyle name="Cím" xfId="462"/>
    <cellStyle name="Cím 2" xfId="463"/>
    <cellStyle name="Cím 3" xfId="464"/>
    <cellStyle name="Cím 4" xfId="465"/>
    <cellStyle name="Címsor 1" xfId="466"/>
    <cellStyle name="Címsor 1 2" xfId="467"/>
    <cellStyle name="Címsor 1 3" xfId="468"/>
    <cellStyle name="Címsor 1 4" xfId="469"/>
    <cellStyle name="Címsor 2" xfId="470"/>
    <cellStyle name="Címsor 2 2" xfId="471"/>
    <cellStyle name="Címsor 2 3" xfId="472"/>
    <cellStyle name="Címsor 2 4" xfId="473"/>
    <cellStyle name="Címsor 3" xfId="474"/>
    <cellStyle name="Címsor 3 2" xfId="475"/>
    <cellStyle name="Címsor 3 3" xfId="476"/>
    <cellStyle name="Címsor 3 4" xfId="477"/>
    <cellStyle name="Címsor 4" xfId="478"/>
    <cellStyle name="Címsor 4 2" xfId="479"/>
    <cellStyle name="Címsor 4 3" xfId="480"/>
    <cellStyle name="Címsor 4 4" xfId="481"/>
    <cellStyle name="Currency 2" xfId="482"/>
    <cellStyle name="Currency 3" xfId="483"/>
    <cellStyle name="Ellen?rz?cella" xfId="484"/>
    <cellStyle name="Ellen?rz?cella 1" xfId="485"/>
    <cellStyle name="Ellenőrzőcella" xfId="486"/>
    <cellStyle name="Ellenőrzőcella 2" xfId="487"/>
    <cellStyle name="Ellenőrzőcella 3" xfId="488"/>
    <cellStyle name="Error" xfId="489"/>
    <cellStyle name="Excel Built-in Normal 1" xfId="490"/>
    <cellStyle name="Excel Built-in Normal 1 2" xfId="491"/>
    <cellStyle name="Excel Built-in Normal 2" xfId="492"/>
    <cellStyle name="Excel Built-in Normal 2 2" xfId="493"/>
    <cellStyle name="Excel Built-in Normal 3" xfId="494"/>
    <cellStyle name="Excel Built-in Normal 3 2" xfId="495"/>
    <cellStyle name="Excel_BuiltIn_Rossz" xfId="496"/>
    <cellStyle name="Explanatory Text" xfId="497"/>
    <cellStyle name="Explanatory Text 2" xfId="498"/>
    <cellStyle name="Comma" xfId="499"/>
    <cellStyle name="Comma [0]" xfId="500"/>
    <cellStyle name="Figyelmeztetés" xfId="501"/>
    <cellStyle name="Figyelmeztetés 2" xfId="502"/>
    <cellStyle name="Figyelmeztetés 3" xfId="503"/>
    <cellStyle name="Figyelmeztetés 4" xfId="504"/>
    <cellStyle name="Footnote" xfId="505"/>
    <cellStyle name="Good" xfId="506"/>
    <cellStyle name="Good 2" xfId="507"/>
    <cellStyle name="Good 2 2" xfId="508"/>
    <cellStyle name="Heading" xfId="509"/>
    <cellStyle name="Heading (user)" xfId="510"/>
    <cellStyle name="Heading 1" xfId="511"/>
    <cellStyle name="Heading 1 2" xfId="512"/>
    <cellStyle name="Heading 1 2 2" xfId="513"/>
    <cellStyle name="Heading 2" xfId="514"/>
    <cellStyle name="Heading 2 2" xfId="515"/>
    <cellStyle name="Heading 2 2 2" xfId="516"/>
    <cellStyle name="Heading 2 2 3" xfId="517"/>
    <cellStyle name="Heading 2 3" xfId="518"/>
    <cellStyle name="Heading 3" xfId="519"/>
    <cellStyle name="Heading 3 2" xfId="520"/>
    <cellStyle name="Heading 3 2 2" xfId="521"/>
    <cellStyle name="Heading 3 2 3" xfId="522"/>
    <cellStyle name="Heading 4" xfId="523"/>
    <cellStyle name="Heading 4 2" xfId="524"/>
    <cellStyle name="Heading1" xfId="525"/>
    <cellStyle name="Hyperlink" xfId="526"/>
    <cellStyle name="Hivatkozott cella" xfId="527"/>
    <cellStyle name="Hivatkozott cella 2" xfId="528"/>
    <cellStyle name="Hivatkozott cella 3" xfId="529"/>
    <cellStyle name="Hivatkozott cella 4" xfId="530"/>
    <cellStyle name="Hyperlink" xfId="531"/>
    <cellStyle name="Hyperlink 2" xfId="532"/>
    <cellStyle name="Input" xfId="533"/>
    <cellStyle name="Input 2" xfId="534"/>
    <cellStyle name="Input 2 2" xfId="535"/>
    <cellStyle name="Input 2 3" xfId="536"/>
    <cellStyle name="Jegyzet" xfId="537"/>
    <cellStyle name="Jegyzet 2" xfId="538"/>
    <cellStyle name="Jegyzet 3" xfId="539"/>
    <cellStyle name="Jegyzet 4" xfId="540"/>
    <cellStyle name="Jelöl?szín (1)" xfId="541"/>
    <cellStyle name="Jelöl?szín (1) 1" xfId="542"/>
    <cellStyle name="Jelöl?szín (1) 2" xfId="543"/>
    <cellStyle name="Jelöl?szín (1) 2 2" xfId="544"/>
    <cellStyle name="Jelöl?szín (1) 3" xfId="545"/>
    <cellStyle name="Jelöl?szín (1) 4" xfId="546"/>
    <cellStyle name="Jelöl?szín (1) 5" xfId="547"/>
    <cellStyle name="Jelöl?szín (2)" xfId="548"/>
    <cellStyle name="Jelöl?szín (2) 1" xfId="549"/>
    <cellStyle name="Jelöl?szín (2) 1 2" xfId="550"/>
    <cellStyle name="Jelöl?szín (2) 1 2 2" xfId="551"/>
    <cellStyle name="Jelöl?szín (2) 2" xfId="552"/>
    <cellStyle name="Jelöl?szín (2) 2 2" xfId="553"/>
    <cellStyle name="Jelöl?szín (2) 3" xfId="554"/>
    <cellStyle name="Jelöl?szín (2) 4" xfId="555"/>
    <cellStyle name="Jelöl?szín (2) 5" xfId="556"/>
    <cellStyle name="Jelöl?szín (3)" xfId="557"/>
    <cellStyle name="Jelöl?szín (3) 1" xfId="558"/>
    <cellStyle name="Jelöl?szín (3) 1 2" xfId="559"/>
    <cellStyle name="Jelöl?szín (3) 1 2 2" xfId="560"/>
    <cellStyle name="Jelöl?szín (3) 2" xfId="561"/>
    <cellStyle name="Jelöl?szín (3) 2 2" xfId="562"/>
    <cellStyle name="Jelöl?szín (3) 3" xfId="563"/>
    <cellStyle name="Jelöl?szín (3) 4" xfId="564"/>
    <cellStyle name="Jelöl?szín (3) 5" xfId="565"/>
    <cellStyle name="Jelöl?szín (4)" xfId="566"/>
    <cellStyle name="Jelöl?szín (4) 1" xfId="567"/>
    <cellStyle name="Jelöl?szín (4) 2" xfId="568"/>
    <cellStyle name="Jelöl?szín (4) 2 2" xfId="569"/>
    <cellStyle name="Jelöl?szín (4) 3" xfId="570"/>
    <cellStyle name="Jelöl?szín (4) 4" xfId="571"/>
    <cellStyle name="Jelöl?szín (4) 5" xfId="572"/>
    <cellStyle name="Jelöl?szín (5)" xfId="573"/>
    <cellStyle name="Jelöl?szín (5) 1" xfId="574"/>
    <cellStyle name="Jelöl?szín (5) 2" xfId="575"/>
    <cellStyle name="Jelöl?szín (5) 2 2" xfId="576"/>
    <cellStyle name="Jelöl?szín (5) 3" xfId="577"/>
    <cellStyle name="Jelöl?szín (5) 4" xfId="578"/>
    <cellStyle name="Jelöl?szín (5) 5" xfId="579"/>
    <cellStyle name="Jelöl?szín (6)" xfId="580"/>
    <cellStyle name="Jelöl?szín (6) 1" xfId="581"/>
    <cellStyle name="Jelöl?szín (6) 2" xfId="582"/>
    <cellStyle name="Jelöl?szín (6) 2 2" xfId="583"/>
    <cellStyle name="Jelöl?szín (6) 3" xfId="584"/>
    <cellStyle name="Jelöl?szín (6) 4" xfId="585"/>
    <cellStyle name="Jelöl?szín (6) 5" xfId="586"/>
    <cellStyle name="Jelölőszín (1)" xfId="587"/>
    <cellStyle name="Jelölőszín (1) 2" xfId="588"/>
    <cellStyle name="Jelölőszín (2)" xfId="589"/>
    <cellStyle name="Jelölőszín (2) 2" xfId="590"/>
    <cellStyle name="Jelölőszín (3)" xfId="591"/>
    <cellStyle name="Jelölőszín (3) 2" xfId="592"/>
    <cellStyle name="Jelölőszín (4)" xfId="593"/>
    <cellStyle name="Jelölőszín (4) 2" xfId="594"/>
    <cellStyle name="Jelölőszín (5)" xfId="595"/>
    <cellStyle name="Jelölőszín (5) 2" xfId="596"/>
    <cellStyle name="Jelölőszín (6)" xfId="597"/>
    <cellStyle name="Jelölőszín (6) 2" xfId="598"/>
    <cellStyle name="Jó" xfId="599"/>
    <cellStyle name="Jó 2" xfId="600"/>
    <cellStyle name="Jó 3" xfId="601"/>
    <cellStyle name="Jó 4" xfId="602"/>
    <cellStyle name="Kimenet" xfId="603"/>
    <cellStyle name="Kimenet 2" xfId="604"/>
    <cellStyle name="Kimenet 3" xfId="605"/>
    <cellStyle name="Kimenet 4" xfId="606"/>
    <cellStyle name="Followed Hyperlink" xfId="607"/>
    <cellStyle name="Linked Cell" xfId="608"/>
    <cellStyle name="Linked Cell 2" xfId="609"/>
    <cellStyle name="Magyarázó szöveg" xfId="610"/>
    <cellStyle name="Magyarázó szöveg 2" xfId="611"/>
    <cellStyle name="Magyarázó szöveg 3" xfId="612"/>
    <cellStyle name="Magyarázó szöveg 4" xfId="613"/>
    <cellStyle name="Neutral" xfId="614"/>
    <cellStyle name="Neutral 2" xfId="615"/>
    <cellStyle name="Neutral 2 2" xfId="616"/>
    <cellStyle name="Normál 10" xfId="617"/>
    <cellStyle name="Normál 11" xfId="618"/>
    <cellStyle name="Normál 12" xfId="619"/>
    <cellStyle name="Normál 12 2" xfId="620"/>
    <cellStyle name="Normál 13" xfId="621"/>
    <cellStyle name="Normal 2" xfId="622"/>
    <cellStyle name="Normál 2" xfId="623"/>
    <cellStyle name="Normal 2 10" xfId="624"/>
    <cellStyle name="Normál 2 10" xfId="625"/>
    <cellStyle name="Normal 2 10 2" xfId="626"/>
    <cellStyle name="Normal 2 11" xfId="627"/>
    <cellStyle name="Normál 2 11" xfId="628"/>
    <cellStyle name="Normal 2 11 2" xfId="629"/>
    <cellStyle name="Normal 2 12" xfId="630"/>
    <cellStyle name="Normal 2 13" xfId="631"/>
    <cellStyle name="Normal 2 14" xfId="632"/>
    <cellStyle name="Normal 2 15" xfId="633"/>
    <cellStyle name="Normal 2 16" xfId="634"/>
    <cellStyle name="Normal 2 17" xfId="635"/>
    <cellStyle name="Normal 2 18" xfId="636"/>
    <cellStyle name="Normal 2 19" xfId="637"/>
    <cellStyle name="Normal 2 2" xfId="638"/>
    <cellStyle name="Normál 2 2" xfId="639"/>
    <cellStyle name="Normal 2 2 2" xfId="640"/>
    <cellStyle name="Normal 2 20" xfId="641"/>
    <cellStyle name="Normal 2 21" xfId="642"/>
    <cellStyle name="Normal 2 22" xfId="643"/>
    <cellStyle name="Normal 2 23" xfId="644"/>
    <cellStyle name="Normal 2 24" xfId="645"/>
    <cellStyle name="Normal 2 25" xfId="646"/>
    <cellStyle name="Normal 2 26" xfId="647"/>
    <cellStyle name="Normal 2 27" xfId="648"/>
    <cellStyle name="Normal 2 28" xfId="649"/>
    <cellStyle name="Normal 2 29" xfId="650"/>
    <cellStyle name="Normal 2 3" xfId="651"/>
    <cellStyle name="Normál 2 3" xfId="652"/>
    <cellStyle name="Normal 2 3 2" xfId="653"/>
    <cellStyle name="Normál 2 3 2" xfId="654"/>
    <cellStyle name="Normal 2 30" xfId="655"/>
    <cellStyle name="Normal 2 31" xfId="656"/>
    <cellStyle name="Normal 2 32" xfId="657"/>
    <cellStyle name="Normal 2 33" xfId="658"/>
    <cellStyle name="Normal 2 34" xfId="659"/>
    <cellStyle name="Normal 2 35" xfId="660"/>
    <cellStyle name="Normal 2 36" xfId="661"/>
    <cellStyle name="Normal 2 37" xfId="662"/>
    <cellStyle name="Normal 2 38" xfId="663"/>
    <cellStyle name="Normal 2 39" xfId="664"/>
    <cellStyle name="Normal 2 4" xfId="665"/>
    <cellStyle name="Normál 2 4" xfId="666"/>
    <cellStyle name="Normal 2 4 2" xfId="667"/>
    <cellStyle name="Normal 2 40" xfId="668"/>
    <cellStyle name="Normal 2 41" xfId="669"/>
    <cellStyle name="Normal 2 42" xfId="670"/>
    <cellStyle name="Normal 2 5" xfId="671"/>
    <cellStyle name="Normál 2 5" xfId="672"/>
    <cellStyle name="Normal 2 5 2" xfId="673"/>
    <cellStyle name="Normal 2 6" xfId="674"/>
    <cellStyle name="Normál 2 6" xfId="675"/>
    <cellStyle name="Normal 2 6 2" xfId="676"/>
    <cellStyle name="Normal 2 7" xfId="677"/>
    <cellStyle name="Normál 2 7" xfId="678"/>
    <cellStyle name="Normal 2 7 2" xfId="679"/>
    <cellStyle name="Normal 2 8" xfId="680"/>
    <cellStyle name="Normál 2 8" xfId="681"/>
    <cellStyle name="Normal 2 8 2" xfId="682"/>
    <cellStyle name="Normal 2 9" xfId="683"/>
    <cellStyle name="Normál 2 9" xfId="684"/>
    <cellStyle name="Normal 2 9 2" xfId="685"/>
    <cellStyle name="Normal 3" xfId="686"/>
    <cellStyle name="Normál 3" xfId="687"/>
    <cellStyle name="Normál 3 2" xfId="688"/>
    <cellStyle name="Normál 3 3" xfId="689"/>
    <cellStyle name="Normál 3 3 2" xfId="690"/>
    <cellStyle name="Normal 4" xfId="691"/>
    <cellStyle name="Normál 4" xfId="692"/>
    <cellStyle name="Normál 4 2" xfId="693"/>
    <cellStyle name="Normál 4 3" xfId="694"/>
    <cellStyle name="Normal 5" xfId="695"/>
    <cellStyle name="Normál 5" xfId="696"/>
    <cellStyle name="Normál 6" xfId="697"/>
    <cellStyle name="Normál 6 2" xfId="698"/>
    <cellStyle name="Normál 7" xfId="699"/>
    <cellStyle name="Normál 8" xfId="700"/>
    <cellStyle name="Normál 9" xfId="701"/>
    <cellStyle name="Normál_Étlap 2012 30" xfId="702"/>
    <cellStyle name="Normál_Munka1" xfId="703"/>
    <cellStyle name="Note" xfId="704"/>
    <cellStyle name="Note 2" xfId="705"/>
    <cellStyle name="Note 2 2" xfId="706"/>
    <cellStyle name="Note 2 3" xfId="707"/>
    <cellStyle name="Note 3" xfId="708"/>
    <cellStyle name="Output" xfId="709"/>
    <cellStyle name="Output 2" xfId="710"/>
    <cellStyle name="Összesen" xfId="711"/>
    <cellStyle name="Összesen 2" xfId="712"/>
    <cellStyle name="Összesen 3" xfId="713"/>
    <cellStyle name="Összesen 4" xfId="714"/>
    <cellStyle name="Currency" xfId="715"/>
    <cellStyle name="Currency [0]" xfId="716"/>
    <cellStyle name="Result" xfId="717"/>
    <cellStyle name="Result2" xfId="718"/>
    <cellStyle name="Rossz" xfId="719"/>
    <cellStyle name="Rossz 2" xfId="720"/>
    <cellStyle name="Rossz 3" xfId="721"/>
    <cellStyle name="Rossz 4" xfId="722"/>
    <cellStyle name="Semleges" xfId="723"/>
    <cellStyle name="Semleges 2" xfId="724"/>
    <cellStyle name="Semleges 3" xfId="725"/>
    <cellStyle name="Semleges 4" xfId="726"/>
    <cellStyle name="Status" xfId="727"/>
    <cellStyle name="Számítás" xfId="728"/>
    <cellStyle name="Számítás 2" xfId="729"/>
    <cellStyle name="Számítás 3" xfId="730"/>
    <cellStyle name="Számítás 4" xfId="731"/>
    <cellStyle name="Percent" xfId="732"/>
    <cellStyle name="Text" xfId="733"/>
    <cellStyle name="Title" xfId="734"/>
    <cellStyle name="Title 2" xfId="735"/>
    <cellStyle name="Total" xfId="736"/>
    <cellStyle name="Total 2" xfId="737"/>
    <cellStyle name="Warning" xfId="738"/>
    <cellStyle name="Warning Text" xfId="739"/>
    <cellStyle name="Warning Text 2" xfId="7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438150</xdr:colOff>
      <xdr:row>1</xdr:row>
      <xdr:rowOff>19050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82650" cy="1733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;tlap_2018_07_h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Étlap"/>
      <sheetName val="Megrendelőlap"/>
      <sheetName val="Árak"/>
    </sheetNames>
    <sheetDataSet>
      <sheetData sheetId="2">
        <row r="2">
          <cell r="C2">
            <v>120</v>
          </cell>
          <cell r="D2">
            <v>120</v>
          </cell>
          <cell r="E2">
            <v>120</v>
          </cell>
          <cell r="F2">
            <v>120</v>
          </cell>
          <cell r="G2">
            <v>120</v>
          </cell>
        </row>
        <row r="3">
          <cell r="C3">
            <v>165</v>
          </cell>
          <cell r="D3">
            <v>155</v>
          </cell>
          <cell r="E3">
            <v>150</v>
          </cell>
          <cell r="F3">
            <v>180</v>
          </cell>
          <cell r="G3">
            <v>170</v>
          </cell>
        </row>
        <row r="4">
          <cell r="C4">
            <v>425</v>
          </cell>
          <cell r="D4">
            <v>410</v>
          </cell>
          <cell r="E4">
            <v>405</v>
          </cell>
          <cell r="F4">
            <v>495</v>
          </cell>
          <cell r="G4">
            <v>395</v>
          </cell>
        </row>
        <row r="5">
          <cell r="C5">
            <v>475</v>
          </cell>
          <cell r="D5">
            <v>470</v>
          </cell>
          <cell r="E5">
            <v>485</v>
          </cell>
          <cell r="F5">
            <v>430</v>
          </cell>
          <cell r="G5">
            <v>475</v>
          </cell>
        </row>
        <row r="6">
          <cell r="C6">
            <v>445</v>
          </cell>
          <cell r="D6">
            <v>495</v>
          </cell>
          <cell r="E6">
            <v>435</v>
          </cell>
          <cell r="F6">
            <v>485</v>
          </cell>
          <cell r="G6">
            <v>495</v>
          </cell>
        </row>
        <row r="7">
          <cell r="C7">
            <v>590</v>
          </cell>
          <cell r="D7">
            <v>565</v>
          </cell>
          <cell r="E7">
            <v>550</v>
          </cell>
          <cell r="F7">
            <v>605</v>
          </cell>
          <cell r="G7">
            <v>550</v>
          </cell>
        </row>
        <row r="8">
          <cell r="C8">
            <v>910</v>
          </cell>
          <cell r="D8">
            <v>925</v>
          </cell>
          <cell r="E8">
            <v>930</v>
          </cell>
          <cell r="F8">
            <v>905</v>
          </cell>
          <cell r="G8">
            <v>940</v>
          </cell>
        </row>
        <row r="9">
          <cell r="C9">
            <v>445</v>
          </cell>
          <cell r="D9">
            <v>415</v>
          </cell>
          <cell r="E9">
            <v>475</v>
          </cell>
          <cell r="F9">
            <v>385</v>
          </cell>
          <cell r="G9">
            <v>425</v>
          </cell>
        </row>
        <row r="10">
          <cell r="C10">
            <v>830</v>
          </cell>
          <cell r="D10">
            <v>820</v>
          </cell>
          <cell r="E10">
            <v>805</v>
          </cell>
          <cell r="F10">
            <v>795</v>
          </cell>
          <cell r="G10">
            <v>860</v>
          </cell>
        </row>
        <row r="11">
          <cell r="D11">
            <v>795</v>
          </cell>
          <cell r="E11">
            <v>825</v>
          </cell>
          <cell r="F11">
            <v>845</v>
          </cell>
          <cell r="G11">
            <v>880</v>
          </cell>
        </row>
        <row r="12">
          <cell r="C12">
            <v>810</v>
          </cell>
          <cell r="D12">
            <v>820</v>
          </cell>
          <cell r="E12">
            <v>835</v>
          </cell>
          <cell r="F12">
            <v>830</v>
          </cell>
          <cell r="G12">
            <v>795</v>
          </cell>
        </row>
        <row r="13">
          <cell r="C13">
            <v>805</v>
          </cell>
          <cell r="D13">
            <v>835</v>
          </cell>
          <cell r="E13">
            <v>820</v>
          </cell>
          <cell r="F13">
            <v>795</v>
          </cell>
          <cell r="G13">
            <v>820</v>
          </cell>
        </row>
        <row r="14">
          <cell r="C14">
            <v>785</v>
          </cell>
          <cell r="D14">
            <v>865</v>
          </cell>
          <cell r="E14">
            <v>745</v>
          </cell>
          <cell r="F14">
            <v>770</v>
          </cell>
          <cell r="G14">
            <v>810</v>
          </cell>
        </row>
        <row r="15">
          <cell r="C15">
            <v>850</v>
          </cell>
          <cell r="D15">
            <v>855</v>
          </cell>
          <cell r="E15">
            <v>845</v>
          </cell>
          <cell r="F15">
            <v>895</v>
          </cell>
          <cell r="G15">
            <v>875</v>
          </cell>
        </row>
        <row r="16">
          <cell r="C16">
            <v>965</v>
          </cell>
          <cell r="D16">
            <v>970</v>
          </cell>
          <cell r="E16">
            <v>1015</v>
          </cell>
          <cell r="F16">
            <v>965</v>
          </cell>
          <cell r="G16">
            <v>985</v>
          </cell>
        </row>
        <row r="17">
          <cell r="C17">
            <v>945</v>
          </cell>
          <cell r="D17">
            <v>910</v>
          </cell>
          <cell r="E17">
            <v>845</v>
          </cell>
          <cell r="F17">
            <v>970</v>
          </cell>
          <cell r="G17">
            <v>875</v>
          </cell>
        </row>
        <row r="18">
          <cell r="C18">
            <v>975</v>
          </cell>
          <cell r="D18">
            <v>995</v>
          </cell>
          <cell r="E18">
            <v>910</v>
          </cell>
          <cell r="F18">
            <v>915</v>
          </cell>
          <cell r="G18">
            <v>945</v>
          </cell>
        </row>
        <row r="19">
          <cell r="C19">
            <v>965</v>
          </cell>
          <cell r="D19">
            <v>975</v>
          </cell>
          <cell r="E19">
            <v>985</v>
          </cell>
          <cell r="F19">
            <v>995</v>
          </cell>
          <cell r="G19">
            <v>975</v>
          </cell>
        </row>
        <row r="20">
          <cell r="C20">
            <v>985</v>
          </cell>
          <cell r="D20">
            <v>1010</v>
          </cell>
          <cell r="E20">
            <v>1010</v>
          </cell>
          <cell r="F20">
            <v>1015</v>
          </cell>
          <cell r="G20">
            <v>1025</v>
          </cell>
        </row>
        <row r="21">
          <cell r="C21">
            <v>965</v>
          </cell>
          <cell r="D21">
            <v>1145</v>
          </cell>
          <cell r="E21">
            <v>980</v>
          </cell>
          <cell r="F21">
            <v>845</v>
          </cell>
          <cell r="G21">
            <v>985</v>
          </cell>
        </row>
        <row r="22">
          <cell r="C22">
            <v>975</v>
          </cell>
          <cell r="D22">
            <v>1160</v>
          </cell>
          <cell r="E22">
            <v>975</v>
          </cell>
          <cell r="F22">
            <v>875</v>
          </cell>
          <cell r="G22">
            <v>975</v>
          </cell>
        </row>
        <row r="23">
          <cell r="C23">
            <v>1005</v>
          </cell>
          <cell r="D23">
            <v>995</v>
          </cell>
          <cell r="E23">
            <v>1015</v>
          </cell>
          <cell r="F23">
            <v>995</v>
          </cell>
          <cell r="G23">
            <v>1010</v>
          </cell>
        </row>
        <row r="24">
          <cell r="C24">
            <v>1015</v>
          </cell>
          <cell r="D24">
            <v>1005</v>
          </cell>
          <cell r="E24">
            <v>1040</v>
          </cell>
          <cell r="F24">
            <v>985</v>
          </cell>
          <cell r="G24">
            <v>1025</v>
          </cell>
        </row>
        <row r="25">
          <cell r="C25">
            <v>995</v>
          </cell>
          <cell r="D25">
            <v>975</v>
          </cell>
          <cell r="E25">
            <v>1010</v>
          </cell>
          <cell r="F25">
            <v>1055</v>
          </cell>
          <cell r="G25">
            <v>985</v>
          </cell>
        </row>
        <row r="26">
          <cell r="C26">
            <v>1005</v>
          </cell>
          <cell r="D26">
            <v>1015</v>
          </cell>
          <cell r="E26">
            <v>1055</v>
          </cell>
          <cell r="F26">
            <v>1130</v>
          </cell>
          <cell r="G26">
            <v>1035</v>
          </cell>
        </row>
        <row r="27">
          <cell r="C27">
            <v>990</v>
          </cell>
          <cell r="D27">
            <v>1010</v>
          </cell>
          <cell r="E27">
            <v>1080</v>
          </cell>
          <cell r="F27">
            <v>1160</v>
          </cell>
          <cell r="G27">
            <v>1025</v>
          </cell>
        </row>
        <row r="28">
          <cell r="C28">
            <v>1225</v>
          </cell>
          <cell r="D28">
            <v>1095</v>
          </cell>
          <cell r="E28">
            <v>1105</v>
          </cell>
          <cell r="F28">
            <v>1035</v>
          </cell>
          <cell r="G28">
            <v>2045</v>
          </cell>
        </row>
        <row r="29">
          <cell r="B29">
            <v>3750</v>
          </cell>
          <cell r="C29">
            <v>785</v>
          </cell>
          <cell r="D29">
            <v>885</v>
          </cell>
          <cell r="E29">
            <v>830</v>
          </cell>
          <cell r="F29">
            <v>820</v>
          </cell>
          <cell r="G29">
            <v>830</v>
          </cell>
        </row>
        <row r="30">
          <cell r="B30">
            <v>4650</v>
          </cell>
          <cell r="C30">
            <v>975</v>
          </cell>
          <cell r="D30">
            <v>1085</v>
          </cell>
          <cell r="E30">
            <v>1065</v>
          </cell>
          <cell r="F30">
            <v>1035</v>
          </cell>
          <cell r="G30">
            <v>1040</v>
          </cell>
        </row>
        <row r="31">
          <cell r="B31">
            <v>5250</v>
          </cell>
          <cell r="C31">
            <v>1135</v>
          </cell>
          <cell r="D31">
            <v>1105</v>
          </cell>
          <cell r="E31">
            <v>1185</v>
          </cell>
          <cell r="F31">
            <v>1245</v>
          </cell>
          <cell r="G31">
            <v>1030</v>
          </cell>
        </row>
        <row r="32">
          <cell r="B32">
            <v>6250</v>
          </cell>
          <cell r="C32">
            <v>1380</v>
          </cell>
          <cell r="D32">
            <v>1245</v>
          </cell>
          <cell r="E32">
            <v>1545</v>
          </cell>
          <cell r="F32">
            <v>1540</v>
          </cell>
          <cell r="G32">
            <v>1390</v>
          </cell>
        </row>
        <row r="33">
          <cell r="C33">
            <v>405</v>
          </cell>
          <cell r="D33">
            <v>390</v>
          </cell>
          <cell r="E33">
            <v>445</v>
          </cell>
          <cell r="F33">
            <v>410</v>
          </cell>
          <cell r="G33">
            <v>510</v>
          </cell>
        </row>
        <row r="34">
          <cell r="C34">
            <v>305</v>
          </cell>
          <cell r="D34">
            <v>280</v>
          </cell>
          <cell r="E34">
            <v>285</v>
          </cell>
          <cell r="F34">
            <v>280</v>
          </cell>
          <cell r="G34">
            <v>320</v>
          </cell>
        </row>
        <row r="35">
          <cell r="C35">
            <v>270</v>
          </cell>
          <cell r="D35">
            <v>285</v>
          </cell>
          <cell r="E35">
            <v>290</v>
          </cell>
          <cell r="F35">
            <v>285</v>
          </cell>
          <cell r="G35">
            <v>280</v>
          </cell>
        </row>
        <row r="36">
          <cell r="C36">
            <v>155</v>
          </cell>
          <cell r="D36">
            <v>160</v>
          </cell>
          <cell r="E36">
            <v>170</v>
          </cell>
          <cell r="F36">
            <v>165</v>
          </cell>
          <cell r="G36">
            <v>150</v>
          </cell>
        </row>
        <row r="37">
          <cell r="C37">
            <v>130</v>
          </cell>
          <cell r="D37">
            <v>130</v>
          </cell>
          <cell r="E37">
            <v>130</v>
          </cell>
          <cell r="F37">
            <v>130</v>
          </cell>
          <cell r="G37">
            <v>130</v>
          </cell>
        </row>
        <row r="38">
          <cell r="C38">
            <v>70</v>
          </cell>
          <cell r="D38">
            <v>70</v>
          </cell>
          <cell r="E38">
            <v>70</v>
          </cell>
          <cell r="F38">
            <v>70</v>
          </cell>
          <cell r="G38">
            <v>70</v>
          </cell>
        </row>
        <row r="41">
          <cell r="C41">
            <v>805</v>
          </cell>
          <cell r="D41">
            <v>685</v>
          </cell>
          <cell r="E41">
            <v>625</v>
          </cell>
          <cell r="F41">
            <v>565</v>
          </cell>
          <cell r="G41">
            <v>535</v>
          </cell>
        </row>
        <row r="42">
          <cell r="C42">
            <v>1085</v>
          </cell>
          <cell r="D42">
            <v>1145</v>
          </cell>
          <cell r="E42">
            <v>965</v>
          </cell>
          <cell r="F42">
            <v>1035</v>
          </cell>
          <cell r="G42">
            <v>1045</v>
          </cell>
        </row>
        <row r="43">
          <cell r="C43">
            <v>1145</v>
          </cell>
          <cell r="D43">
            <v>1090</v>
          </cell>
          <cell r="E43">
            <v>1045</v>
          </cell>
          <cell r="F43">
            <v>1090</v>
          </cell>
          <cell r="G43">
            <v>1035</v>
          </cell>
        </row>
        <row r="44">
          <cell r="C44">
            <v>995</v>
          </cell>
          <cell r="D44">
            <v>1015</v>
          </cell>
          <cell r="E44">
            <v>1120</v>
          </cell>
          <cell r="F44">
            <v>1135</v>
          </cell>
          <cell r="G44">
            <v>1275</v>
          </cell>
        </row>
        <row r="47">
          <cell r="B47">
            <v>6950</v>
          </cell>
          <cell r="C47">
            <v>1510</v>
          </cell>
          <cell r="D47">
            <v>1675</v>
          </cell>
          <cell r="E47">
            <v>1640</v>
          </cell>
          <cell r="F47">
            <v>1560</v>
          </cell>
          <cell r="G47">
            <v>1570</v>
          </cell>
        </row>
        <row r="48">
          <cell r="C48">
            <v>585</v>
          </cell>
          <cell r="D48">
            <v>550</v>
          </cell>
          <cell r="E48">
            <v>560</v>
          </cell>
          <cell r="F48">
            <v>580</v>
          </cell>
          <cell r="G48">
            <v>545</v>
          </cell>
        </row>
        <row r="49">
          <cell r="C49">
            <v>1005</v>
          </cell>
          <cell r="D49">
            <v>1010</v>
          </cell>
          <cell r="E49">
            <v>1045</v>
          </cell>
          <cell r="F49">
            <v>995</v>
          </cell>
          <cell r="G49">
            <v>970</v>
          </cell>
        </row>
        <row r="50">
          <cell r="C50">
            <v>685</v>
          </cell>
          <cell r="D50">
            <v>705</v>
          </cell>
          <cell r="E50">
            <v>680</v>
          </cell>
          <cell r="F50">
            <v>765</v>
          </cell>
          <cell r="G50">
            <v>680</v>
          </cell>
        </row>
        <row r="51">
          <cell r="C51">
            <v>955</v>
          </cell>
          <cell r="D51">
            <v>935</v>
          </cell>
          <cell r="E51">
            <v>945</v>
          </cell>
          <cell r="F51">
            <v>885</v>
          </cell>
          <cell r="G51">
            <v>975</v>
          </cell>
        </row>
        <row r="52">
          <cell r="C52">
            <v>1025</v>
          </cell>
          <cell r="D52">
            <v>1010</v>
          </cell>
          <cell r="E52">
            <v>955</v>
          </cell>
          <cell r="F52">
            <v>995</v>
          </cell>
          <cell r="G52">
            <v>1005</v>
          </cell>
        </row>
        <row r="53">
          <cell r="B53">
            <v>5750</v>
          </cell>
          <cell r="C53">
            <v>1290</v>
          </cell>
          <cell r="D53">
            <v>1295</v>
          </cell>
          <cell r="E53">
            <v>1240</v>
          </cell>
          <cell r="F53">
            <v>1345</v>
          </cell>
          <cell r="G53">
            <v>1130</v>
          </cell>
        </row>
        <row r="54">
          <cell r="C54">
            <v>975</v>
          </cell>
          <cell r="D54">
            <v>930</v>
          </cell>
          <cell r="E54">
            <v>910</v>
          </cell>
          <cell r="F54">
            <v>945</v>
          </cell>
          <cell r="G54">
            <v>965</v>
          </cell>
        </row>
        <row r="55">
          <cell r="C55">
            <v>855</v>
          </cell>
          <cell r="D55">
            <v>825</v>
          </cell>
          <cell r="E55">
            <v>905</v>
          </cell>
          <cell r="F55">
            <v>995</v>
          </cell>
          <cell r="G55">
            <v>805</v>
          </cell>
        </row>
        <row r="56">
          <cell r="C56">
            <v>995</v>
          </cell>
          <cell r="D56">
            <v>960</v>
          </cell>
          <cell r="E56">
            <v>995</v>
          </cell>
          <cell r="F56">
            <v>1005</v>
          </cell>
          <cell r="G56">
            <v>1235</v>
          </cell>
        </row>
        <row r="57">
          <cell r="C57">
            <v>990</v>
          </cell>
          <cell r="D57">
            <v>975</v>
          </cell>
          <cell r="E57">
            <v>1005</v>
          </cell>
          <cell r="F57">
            <v>1015</v>
          </cell>
          <cell r="G57">
            <v>995</v>
          </cell>
        </row>
        <row r="58">
          <cell r="C58">
            <v>380</v>
          </cell>
          <cell r="D58">
            <v>385</v>
          </cell>
          <cell r="E58">
            <v>355</v>
          </cell>
          <cell r="F58">
            <v>405</v>
          </cell>
          <cell r="G58">
            <v>365</v>
          </cell>
        </row>
        <row r="60">
          <cell r="B60">
            <v>11130</v>
          </cell>
          <cell r="H60">
            <v>1590</v>
          </cell>
          <cell r="I60">
            <v>1590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tabSelected="1" zoomScale="60" zoomScaleNormal="60" zoomScaleSheetLayoutView="70" zoomScalePageLayoutView="0" workbookViewId="0" topLeftCell="A37">
      <selection activeCell="C39" sqref="C39"/>
    </sheetView>
  </sheetViews>
  <sheetFormatPr defaultColWidth="9.140625" defaultRowHeight="12.75"/>
  <cols>
    <col min="1" max="1" width="4.57421875" style="9" customWidth="1"/>
    <col min="2" max="2" width="21.8515625" style="1" bestFit="1" customWidth="1"/>
    <col min="3" max="3" width="26.57421875" style="1" customWidth="1"/>
    <col min="4" max="4" width="7.8515625" style="2" customWidth="1"/>
    <col min="5" max="5" width="26.57421875" style="1" customWidth="1"/>
    <col min="6" max="6" width="7.8515625" style="2" customWidth="1"/>
    <col min="7" max="7" width="28.57421875" style="1" customWidth="1"/>
    <col min="8" max="8" width="7.8515625" style="2" customWidth="1"/>
    <col min="9" max="9" width="27.57421875" style="1" customWidth="1"/>
    <col min="10" max="10" width="9.28125" style="3" customWidth="1"/>
    <col min="11" max="11" width="28.57421875" style="1" customWidth="1"/>
    <col min="12" max="12" width="7.8515625" style="3" customWidth="1"/>
    <col min="13" max="13" width="31.00390625" style="3" customWidth="1"/>
    <col min="14" max="14" width="9.00390625" style="3" customWidth="1"/>
    <col min="15" max="15" width="4.28125" style="4" customWidth="1"/>
    <col min="16" max="16" width="31.421875" style="1" customWidth="1"/>
    <col min="17" max="17" width="23.28125" style="1" customWidth="1"/>
    <col min="18" max="18" width="15.57421875" style="1" customWidth="1"/>
    <col min="19" max="19" width="36.421875" style="1" customWidth="1"/>
    <col min="20" max="20" width="13.28125" style="1" customWidth="1"/>
    <col min="21" max="21" width="17.7109375" style="1" customWidth="1"/>
    <col min="22" max="16384" width="9.140625" style="1" customWidth="1"/>
  </cols>
  <sheetData>
    <row r="1" spans="1:14" ht="135" customHeight="1" thickBot="1">
      <c r="A1" s="5"/>
      <c r="B1" s="6"/>
      <c r="C1" s="6"/>
      <c r="D1" s="7"/>
      <c r="E1" s="6"/>
      <c r="F1" s="7"/>
      <c r="G1" s="6"/>
      <c r="H1" s="7"/>
      <c r="I1" s="6"/>
      <c r="J1" s="8"/>
      <c r="K1" s="6"/>
      <c r="L1" s="8"/>
      <c r="M1" s="231"/>
      <c r="N1" s="231"/>
    </row>
    <row r="2" spans="1:15" s="9" customFormat="1" ht="24.75" customHeight="1">
      <c r="A2" s="392" t="s">
        <v>493</v>
      </c>
      <c r="B2" s="403"/>
      <c r="C2" s="391" t="s">
        <v>501</v>
      </c>
      <c r="D2" s="391"/>
      <c r="E2" s="391" t="s">
        <v>502</v>
      </c>
      <c r="F2" s="391"/>
      <c r="G2" s="391" t="s">
        <v>503</v>
      </c>
      <c r="H2" s="391"/>
      <c r="I2" s="391" t="s">
        <v>504</v>
      </c>
      <c r="J2" s="391"/>
      <c r="K2" s="391" t="s">
        <v>505</v>
      </c>
      <c r="L2" s="392"/>
      <c r="M2" s="252"/>
      <c r="N2" s="252"/>
      <c r="O2" s="256"/>
    </row>
    <row r="3" spans="1:15" s="9" customFormat="1" ht="45" customHeight="1">
      <c r="A3" s="10" t="s">
        <v>0</v>
      </c>
      <c r="B3" s="211" t="s">
        <v>323</v>
      </c>
      <c r="C3" s="287" t="s">
        <v>119</v>
      </c>
      <c r="D3" s="288">
        <f>+Árak!C2</f>
        <v>160</v>
      </c>
      <c r="E3" s="287" t="s">
        <v>174</v>
      </c>
      <c r="F3" s="289">
        <f>+Árak!D2</f>
        <v>160</v>
      </c>
      <c r="G3" s="287" t="s">
        <v>139</v>
      </c>
      <c r="H3" s="289">
        <f>+Árak!E2</f>
        <v>160</v>
      </c>
      <c r="I3" s="287" t="s">
        <v>148</v>
      </c>
      <c r="J3" s="290">
        <f>+Árak!F2</f>
        <v>160</v>
      </c>
      <c r="K3" s="291" t="s">
        <v>161</v>
      </c>
      <c r="L3" s="227">
        <f>+Árak!G2</f>
        <v>160</v>
      </c>
      <c r="M3" s="257"/>
      <c r="N3" s="257"/>
      <c r="O3" s="400"/>
    </row>
    <row r="4" spans="1:15" s="9" customFormat="1" ht="39.75" customHeight="1">
      <c r="A4" s="12" t="s">
        <v>2</v>
      </c>
      <c r="B4" s="11" t="s">
        <v>323</v>
      </c>
      <c r="C4" s="255" t="s">
        <v>185</v>
      </c>
      <c r="D4" s="254">
        <f>+Árak!C3</f>
        <v>180</v>
      </c>
      <c r="E4" s="255" t="s">
        <v>129</v>
      </c>
      <c r="F4" s="266">
        <f>+Árak!D3</f>
        <v>220</v>
      </c>
      <c r="G4" s="255" t="s">
        <v>140</v>
      </c>
      <c r="H4" s="266">
        <f>+Árak!E3</f>
        <v>185</v>
      </c>
      <c r="I4" s="255" t="s">
        <v>175</v>
      </c>
      <c r="J4" s="267">
        <f>+Árak!F3</f>
        <v>215</v>
      </c>
      <c r="K4" s="268" t="s">
        <v>162</v>
      </c>
      <c r="L4" s="227">
        <f>+Árak!G3</f>
        <v>220</v>
      </c>
      <c r="M4" s="257"/>
      <c r="N4" s="257"/>
      <c r="O4" s="400"/>
    </row>
    <row r="5" spans="1:15" ht="47.25" customHeight="1">
      <c r="A5" s="13" t="s">
        <v>3</v>
      </c>
      <c r="B5" s="14" t="s">
        <v>4</v>
      </c>
      <c r="C5" s="255" t="s">
        <v>120</v>
      </c>
      <c r="D5" s="254">
        <f>+Árak!C4</f>
        <v>725</v>
      </c>
      <c r="E5" s="255" t="s">
        <v>268</v>
      </c>
      <c r="F5" s="266">
        <f>+Árak!D4</f>
        <v>635</v>
      </c>
      <c r="G5" s="255" t="s">
        <v>228</v>
      </c>
      <c r="H5" s="266">
        <f>+Árak!E4</f>
        <v>650</v>
      </c>
      <c r="I5" s="255" t="s">
        <v>229</v>
      </c>
      <c r="J5" s="267">
        <f>+Árak!F4</f>
        <v>640</v>
      </c>
      <c r="K5" s="268" t="s">
        <v>176</v>
      </c>
      <c r="L5" s="227">
        <f>+Árak!G4</f>
        <v>690</v>
      </c>
      <c r="M5" s="258"/>
      <c r="N5" s="257"/>
      <c r="O5" s="400"/>
    </row>
    <row r="6" spans="1:15" ht="61.5" customHeight="1">
      <c r="A6" s="15" t="s">
        <v>5</v>
      </c>
      <c r="B6" s="16" t="s">
        <v>4</v>
      </c>
      <c r="C6" s="255" t="s">
        <v>226</v>
      </c>
      <c r="D6" s="254">
        <f>+Árak!C5</f>
        <v>605</v>
      </c>
      <c r="E6" s="255" t="s">
        <v>225</v>
      </c>
      <c r="F6" s="266">
        <f>+Árak!D5</f>
        <v>650</v>
      </c>
      <c r="G6" s="255" t="s">
        <v>263</v>
      </c>
      <c r="H6" s="266">
        <f>+Árak!E5</f>
        <v>705</v>
      </c>
      <c r="I6" s="255" t="s">
        <v>177</v>
      </c>
      <c r="J6" s="267">
        <f>+Árak!F5</f>
        <v>695</v>
      </c>
      <c r="K6" s="268" t="s">
        <v>269</v>
      </c>
      <c r="L6" s="227">
        <f>+Árak!G5</f>
        <v>685</v>
      </c>
      <c r="M6" s="257"/>
      <c r="N6" s="257"/>
      <c r="O6" s="400"/>
    </row>
    <row r="7" spans="1:16" ht="67.5" customHeight="1">
      <c r="A7" s="15" t="s">
        <v>6</v>
      </c>
      <c r="B7" s="16" t="s">
        <v>4</v>
      </c>
      <c r="C7" s="255" t="s">
        <v>264</v>
      </c>
      <c r="D7" s="254">
        <f>+Árak!C6</f>
        <v>660</v>
      </c>
      <c r="E7" s="255" t="s">
        <v>205</v>
      </c>
      <c r="F7" s="266">
        <f>+Árak!D6</f>
        <v>665</v>
      </c>
      <c r="G7" s="255" t="s">
        <v>270</v>
      </c>
      <c r="H7" s="266">
        <f>+Árak!E6</f>
        <v>710</v>
      </c>
      <c r="I7" s="255" t="s">
        <v>472</v>
      </c>
      <c r="J7" s="267">
        <f>+Árak!F6</f>
        <v>605</v>
      </c>
      <c r="K7" s="268" t="s">
        <v>271</v>
      </c>
      <c r="L7" s="227">
        <f>+Árak!G6</f>
        <v>650</v>
      </c>
      <c r="M7" s="257"/>
      <c r="N7" s="257"/>
      <c r="O7" s="400"/>
      <c r="P7" s="259"/>
    </row>
    <row r="8" spans="1:15" ht="68.25" customHeight="1">
      <c r="A8" s="15" t="s">
        <v>7</v>
      </c>
      <c r="B8" s="16" t="s">
        <v>8</v>
      </c>
      <c r="C8" s="255" t="s">
        <v>186</v>
      </c>
      <c r="D8" s="254">
        <f>+Árak!C7</f>
        <v>765</v>
      </c>
      <c r="E8" s="255" t="s">
        <v>227</v>
      </c>
      <c r="F8" s="266">
        <f>+Árak!D7</f>
        <v>785</v>
      </c>
      <c r="G8" s="255" t="s">
        <v>200</v>
      </c>
      <c r="H8" s="266">
        <f>+Árak!E7</f>
        <v>1220</v>
      </c>
      <c r="I8" s="255" t="s">
        <v>206</v>
      </c>
      <c r="J8" s="267">
        <f>+Árak!F7</f>
        <v>820</v>
      </c>
      <c r="K8" s="268" t="s">
        <v>212</v>
      </c>
      <c r="L8" s="227">
        <f>+Árak!G7</f>
        <v>785</v>
      </c>
      <c r="M8" s="258"/>
      <c r="N8" s="257"/>
      <c r="O8" s="400"/>
    </row>
    <row r="9" spans="1:15" ht="47.25" customHeight="1">
      <c r="A9" s="17" t="s">
        <v>9</v>
      </c>
      <c r="B9" s="18" t="s">
        <v>10</v>
      </c>
      <c r="C9" s="255" t="s">
        <v>187</v>
      </c>
      <c r="D9" s="254">
        <f>+Árak!C8</f>
        <v>1505</v>
      </c>
      <c r="E9" s="255" t="s">
        <v>178</v>
      </c>
      <c r="F9" s="266">
        <f>+Árak!D8</f>
        <v>1495</v>
      </c>
      <c r="G9" s="255" t="s">
        <v>141</v>
      </c>
      <c r="H9" s="266">
        <f>+Árak!E8</f>
        <v>1440</v>
      </c>
      <c r="I9" s="255" t="s">
        <v>163</v>
      </c>
      <c r="J9" s="267">
        <f>+Árak!F8</f>
        <v>1340</v>
      </c>
      <c r="K9" s="268" t="s">
        <v>149</v>
      </c>
      <c r="L9" s="227">
        <f>+Árak!G8</f>
        <v>1495</v>
      </c>
      <c r="M9" s="257"/>
      <c r="N9" s="257"/>
      <c r="O9" s="400"/>
    </row>
    <row r="10" spans="1:15" ht="71.25" customHeight="1">
      <c r="A10" s="19" t="s">
        <v>11</v>
      </c>
      <c r="B10" s="20" t="s">
        <v>12</v>
      </c>
      <c r="C10" s="255" t="s">
        <v>213</v>
      </c>
      <c r="D10" s="254">
        <f>+Árak!C9</f>
        <v>660</v>
      </c>
      <c r="E10" s="255" t="s">
        <v>238</v>
      </c>
      <c r="F10" s="266">
        <f>+Árak!D9</f>
        <v>645</v>
      </c>
      <c r="G10" s="255" t="s">
        <v>230</v>
      </c>
      <c r="H10" s="266">
        <f>+Árak!E9</f>
        <v>695</v>
      </c>
      <c r="I10" s="255" t="s">
        <v>214</v>
      </c>
      <c r="J10" s="267">
        <f>+Árak!F9</f>
        <v>640</v>
      </c>
      <c r="K10" s="268" t="s">
        <v>215</v>
      </c>
      <c r="L10" s="227">
        <f>+Árak!G9</f>
        <v>655</v>
      </c>
      <c r="M10" s="257"/>
      <c r="N10" s="257"/>
      <c r="O10" s="400"/>
    </row>
    <row r="11" spans="1:15" ht="39.75" customHeight="1">
      <c r="A11" s="21" t="s">
        <v>13</v>
      </c>
      <c r="B11" s="134" t="s">
        <v>14</v>
      </c>
      <c r="C11" s="409" t="s">
        <v>275</v>
      </c>
      <c r="D11" s="401">
        <f>+Árak!C10</f>
        <v>1365</v>
      </c>
      <c r="E11" s="255" t="s">
        <v>130</v>
      </c>
      <c r="F11" s="393">
        <f>+Árak!D10</f>
        <v>1320</v>
      </c>
      <c r="G11" s="255" t="s">
        <v>265</v>
      </c>
      <c r="H11" s="393">
        <f>+Árak!E10</f>
        <v>1275</v>
      </c>
      <c r="I11" s="269" t="s">
        <v>189</v>
      </c>
      <c r="J11" s="396">
        <f>+Árak!F10</f>
        <v>1360</v>
      </c>
      <c r="K11" s="268" t="s">
        <v>179</v>
      </c>
      <c r="L11" s="394">
        <f>+Árak!G10</f>
        <v>1310</v>
      </c>
      <c r="M11" s="257"/>
      <c r="N11" s="257"/>
      <c r="O11" s="400"/>
    </row>
    <row r="12" spans="1:15" ht="51.75" customHeight="1">
      <c r="A12" s="22"/>
      <c r="B12" s="135"/>
      <c r="C12" s="410"/>
      <c r="D12" s="401"/>
      <c r="E12" s="255" t="s">
        <v>413</v>
      </c>
      <c r="F12" s="393"/>
      <c r="G12" s="321" t="s">
        <v>508</v>
      </c>
      <c r="H12" s="393"/>
      <c r="I12" s="308" t="s">
        <v>415</v>
      </c>
      <c r="J12" s="396"/>
      <c r="K12" s="268" t="s">
        <v>394</v>
      </c>
      <c r="L12" s="394"/>
      <c r="M12" s="257"/>
      <c r="N12" s="257"/>
      <c r="O12" s="400"/>
    </row>
    <row r="13" spans="1:15" ht="45.75" customHeight="1">
      <c r="A13" s="23"/>
      <c r="B13" s="136"/>
      <c r="C13" s="269"/>
      <c r="D13" s="254">
        <f>+Árak!C11</f>
        <v>0</v>
      </c>
      <c r="E13" s="255" t="s">
        <v>207</v>
      </c>
      <c r="F13" s="266">
        <f>+Árak!D11</f>
        <v>1330</v>
      </c>
      <c r="G13" s="255" t="s">
        <v>414</v>
      </c>
      <c r="H13" s="266">
        <f>+Árak!E11</f>
        <v>1295</v>
      </c>
      <c r="I13" s="255" t="s">
        <v>416</v>
      </c>
      <c r="J13" s="267"/>
      <c r="K13" s="268" t="s">
        <v>232</v>
      </c>
      <c r="L13" s="227">
        <f>Árak!G11</f>
        <v>1325</v>
      </c>
      <c r="M13" s="257"/>
      <c r="N13" s="257"/>
      <c r="O13" s="400"/>
    </row>
    <row r="14" spans="1:15" ht="51.75" customHeight="1">
      <c r="A14" s="21" t="s">
        <v>15</v>
      </c>
      <c r="B14" s="134" t="s">
        <v>16</v>
      </c>
      <c r="C14" s="255" t="s">
        <v>121</v>
      </c>
      <c r="D14" s="401">
        <f>+Árak!C12</f>
        <v>1310</v>
      </c>
      <c r="E14" s="255" t="s">
        <v>131</v>
      </c>
      <c r="F14" s="393">
        <f>+Árak!D12</f>
        <v>1295</v>
      </c>
      <c r="G14" s="255" t="s">
        <v>142</v>
      </c>
      <c r="H14" s="393">
        <f>+Árak!E12</f>
        <v>1320</v>
      </c>
      <c r="I14" s="255" t="s">
        <v>150</v>
      </c>
      <c r="J14" s="396">
        <f>+Árak!F12</f>
        <v>1310</v>
      </c>
      <c r="K14" s="268" t="s">
        <v>164</v>
      </c>
      <c r="L14" s="394">
        <f>+Árak!G12</f>
        <v>1320</v>
      </c>
      <c r="M14" s="257"/>
      <c r="N14" s="257"/>
      <c r="O14" s="400"/>
    </row>
    <row r="15" spans="1:15" ht="45" customHeight="1">
      <c r="A15" s="22"/>
      <c r="B15" s="135"/>
      <c r="C15" s="269" t="s">
        <v>240</v>
      </c>
      <c r="D15" s="401"/>
      <c r="E15" s="255" t="s">
        <v>208</v>
      </c>
      <c r="F15" s="393"/>
      <c r="G15" s="255" t="s">
        <v>233</v>
      </c>
      <c r="H15" s="393"/>
      <c r="I15" s="255" t="s">
        <v>272</v>
      </c>
      <c r="J15" s="396"/>
      <c r="K15" s="268" t="s">
        <v>168</v>
      </c>
      <c r="L15" s="394"/>
      <c r="M15" s="257"/>
      <c r="N15" s="257"/>
      <c r="O15" s="400"/>
    </row>
    <row r="16" spans="1:15" ht="36.75" customHeight="1">
      <c r="A16" s="23"/>
      <c r="B16" s="136"/>
      <c r="C16" s="269" t="s">
        <v>116</v>
      </c>
      <c r="D16" s="254">
        <f>+Árak!C13</f>
        <v>1320</v>
      </c>
      <c r="E16" s="255" t="s">
        <v>201</v>
      </c>
      <c r="F16" s="266">
        <f>+Árak!D13</f>
        <v>1310</v>
      </c>
      <c r="G16" s="255" t="s">
        <v>116</v>
      </c>
      <c r="H16" s="266">
        <f>+Árak!E13</f>
        <v>1330</v>
      </c>
      <c r="I16" s="255" t="s">
        <v>216</v>
      </c>
      <c r="J16" s="267">
        <f>+Árak!F13</f>
        <v>1335</v>
      </c>
      <c r="K16" s="268" t="s">
        <v>201</v>
      </c>
      <c r="L16" s="227">
        <f>+Árak!G13</f>
        <v>1325</v>
      </c>
      <c r="M16" s="257"/>
      <c r="N16" s="257"/>
      <c r="O16" s="400"/>
    </row>
    <row r="17" spans="1:15" ht="50.25" customHeight="1">
      <c r="A17" s="19" t="s">
        <v>17</v>
      </c>
      <c r="B17" s="20" t="s">
        <v>18</v>
      </c>
      <c r="C17" s="255" t="s">
        <v>196</v>
      </c>
      <c r="D17" s="254">
        <f>+Árak!C14</f>
        <v>1295</v>
      </c>
      <c r="E17" s="255" t="s">
        <v>132</v>
      </c>
      <c r="F17" s="266">
        <f>+Árak!D14</f>
        <v>1315</v>
      </c>
      <c r="G17" s="321" t="s">
        <v>509</v>
      </c>
      <c r="H17" s="266">
        <f>+Árak!E14</f>
        <v>1295</v>
      </c>
      <c r="I17" s="255" t="s">
        <v>151</v>
      </c>
      <c r="J17" s="267">
        <f>+Árak!F14</f>
        <v>1255</v>
      </c>
      <c r="K17" s="268" t="s">
        <v>392</v>
      </c>
      <c r="L17" s="227">
        <f>+Árak!G14</f>
        <v>1340</v>
      </c>
      <c r="M17" s="258"/>
      <c r="N17" s="257"/>
      <c r="O17" s="400"/>
    </row>
    <row r="18" spans="1:15" ht="86.25" customHeight="1">
      <c r="A18" s="19" t="s">
        <v>19</v>
      </c>
      <c r="B18" s="20" t="s">
        <v>20</v>
      </c>
      <c r="C18" s="255" t="s">
        <v>122</v>
      </c>
      <c r="D18" s="254">
        <f>+Árak!C15</f>
        <v>1420</v>
      </c>
      <c r="E18" s="255" t="s">
        <v>133</v>
      </c>
      <c r="F18" s="266">
        <f>+Árak!D15</f>
        <v>1380</v>
      </c>
      <c r="G18" s="255" t="s">
        <v>143</v>
      </c>
      <c r="H18" s="266">
        <f>+Árak!E15</f>
        <v>1390</v>
      </c>
      <c r="I18" s="255" t="s">
        <v>152</v>
      </c>
      <c r="J18" s="267">
        <f>+Árak!F15</f>
        <v>1405</v>
      </c>
      <c r="K18" s="268" t="s">
        <v>180</v>
      </c>
      <c r="L18" s="227">
        <v>860</v>
      </c>
      <c r="M18" s="258"/>
      <c r="N18" s="257"/>
      <c r="O18" s="400"/>
    </row>
    <row r="19" spans="1:15" ht="118.5" customHeight="1">
      <c r="A19" s="19" t="s">
        <v>21</v>
      </c>
      <c r="B19" s="20" t="s">
        <v>22</v>
      </c>
      <c r="C19" s="255" t="s">
        <v>190</v>
      </c>
      <c r="D19" s="254">
        <f>+Árak!C16</f>
        <v>1470</v>
      </c>
      <c r="E19" s="255" t="s">
        <v>134</v>
      </c>
      <c r="F19" s="266">
        <f>+Árak!D16</f>
        <v>1510</v>
      </c>
      <c r="G19" s="255" t="s">
        <v>192</v>
      </c>
      <c r="H19" s="266">
        <f>+Árak!E16</f>
        <v>1470</v>
      </c>
      <c r="I19" s="255" t="s">
        <v>153</v>
      </c>
      <c r="J19" s="267">
        <f>+Árak!F16</f>
        <v>1520</v>
      </c>
      <c r="K19" s="268" t="s">
        <v>211</v>
      </c>
      <c r="L19" s="227">
        <v>860</v>
      </c>
      <c r="M19" s="257"/>
      <c r="N19" s="257"/>
      <c r="O19" s="400"/>
    </row>
    <row r="20" spans="1:15" ht="118.5" customHeight="1">
      <c r="A20" s="19" t="s">
        <v>490</v>
      </c>
      <c r="B20" s="20" t="s">
        <v>494</v>
      </c>
      <c r="C20" s="321" t="s">
        <v>510</v>
      </c>
      <c r="D20" s="254">
        <f>+Árak!C17</f>
        <v>1875</v>
      </c>
      <c r="E20" s="321" t="s">
        <v>511</v>
      </c>
      <c r="F20" s="266">
        <f>+Árak!D17</f>
        <v>1975</v>
      </c>
      <c r="G20" s="321" t="s">
        <v>512</v>
      </c>
      <c r="H20" s="266">
        <f>+Árak!E17</f>
        <v>1795</v>
      </c>
      <c r="I20" s="321" t="s">
        <v>513</v>
      </c>
      <c r="J20" s="267">
        <f>+Árak!F17</f>
        <v>1720</v>
      </c>
      <c r="K20" s="322" t="s">
        <v>514</v>
      </c>
      <c r="L20" s="227">
        <v>860</v>
      </c>
      <c r="M20" s="257"/>
      <c r="N20" s="257"/>
      <c r="O20" s="400"/>
    </row>
    <row r="21" spans="1:15" ht="99.75" customHeight="1">
      <c r="A21" s="19" t="s">
        <v>23</v>
      </c>
      <c r="B21" s="20" t="s">
        <v>24</v>
      </c>
      <c r="C21" s="255" t="s">
        <v>276</v>
      </c>
      <c r="D21" s="254">
        <f>+Árak!C18</f>
        <v>1445</v>
      </c>
      <c r="E21" s="309" t="s">
        <v>417</v>
      </c>
      <c r="F21" s="266">
        <f>+Árak!D18</f>
        <v>1510</v>
      </c>
      <c r="G21" s="321" t="s">
        <v>515</v>
      </c>
      <c r="H21" s="266">
        <f>+Árak!E18</f>
        <v>1460</v>
      </c>
      <c r="I21" s="255" t="s">
        <v>235</v>
      </c>
      <c r="J21" s="267">
        <f>+Árak!F18</f>
        <v>1520</v>
      </c>
      <c r="K21" s="268" t="s">
        <v>395</v>
      </c>
      <c r="L21" s="253">
        <f>+Árak!G18</f>
        <v>1445</v>
      </c>
      <c r="M21" s="258"/>
      <c r="N21" s="257"/>
      <c r="O21" s="400"/>
    </row>
    <row r="22" spans="1:15" ht="75" customHeight="1">
      <c r="A22" s="19" t="s">
        <v>25</v>
      </c>
      <c r="B22" s="20" t="s">
        <v>24</v>
      </c>
      <c r="C22" s="255" t="s">
        <v>123</v>
      </c>
      <c r="D22" s="254">
        <f>+Árak!C19</f>
        <v>1540</v>
      </c>
      <c r="E22" s="321" t="s">
        <v>516</v>
      </c>
      <c r="F22" s="266">
        <f>+Árak!D19</f>
        <v>1495</v>
      </c>
      <c r="G22" s="255" t="s">
        <v>374</v>
      </c>
      <c r="H22" s="266">
        <f>+Árak!E19</f>
        <v>1470</v>
      </c>
      <c r="I22" s="255" t="s">
        <v>234</v>
      </c>
      <c r="J22" s="267">
        <f>+Árak!F19</f>
        <v>1490</v>
      </c>
      <c r="K22" s="268" t="s">
        <v>473</v>
      </c>
      <c r="L22" s="253">
        <f>+Árak!G19</f>
        <v>1510</v>
      </c>
      <c r="M22" s="257"/>
      <c r="N22" s="257"/>
      <c r="O22" s="400"/>
    </row>
    <row r="23" spans="1:15" ht="63" customHeight="1">
      <c r="A23" s="24" t="s">
        <v>26</v>
      </c>
      <c r="B23" s="35" t="s">
        <v>24</v>
      </c>
      <c r="C23" s="255" t="s">
        <v>124</v>
      </c>
      <c r="D23" s="401">
        <f>+Árak!C20</f>
        <v>1520</v>
      </c>
      <c r="E23" s="255" t="s">
        <v>418</v>
      </c>
      <c r="F23" s="393">
        <f>+Árak!D20</f>
        <v>1570</v>
      </c>
      <c r="G23" s="255" t="s">
        <v>144</v>
      </c>
      <c r="H23" s="393">
        <f>+Árak!E20</f>
        <v>1530</v>
      </c>
      <c r="I23" s="255" t="s">
        <v>165</v>
      </c>
      <c r="J23" s="396">
        <f>+Árak!F20</f>
        <v>1505</v>
      </c>
      <c r="K23" s="268" t="s">
        <v>154</v>
      </c>
      <c r="L23" s="397">
        <f>+Árak!G20</f>
        <v>1495</v>
      </c>
      <c r="M23" s="258"/>
      <c r="N23" s="257"/>
      <c r="O23" s="400"/>
    </row>
    <row r="24" spans="1:15" ht="59.25" customHeight="1">
      <c r="A24" s="25"/>
      <c r="B24" s="132"/>
      <c r="C24" s="255" t="s">
        <v>114</v>
      </c>
      <c r="D24" s="401"/>
      <c r="E24" s="255" t="s">
        <v>118</v>
      </c>
      <c r="F24" s="393"/>
      <c r="G24" s="255" t="s">
        <v>236</v>
      </c>
      <c r="H24" s="393"/>
      <c r="I24" s="255" t="s">
        <v>114</v>
      </c>
      <c r="J24" s="396"/>
      <c r="K24" s="268" t="s">
        <v>118</v>
      </c>
      <c r="L24" s="397"/>
      <c r="M24" s="258"/>
      <c r="N24" s="257"/>
      <c r="O24" s="400"/>
    </row>
    <row r="25" spans="1:15" ht="87.75" customHeight="1">
      <c r="A25" s="26"/>
      <c r="B25" s="137"/>
      <c r="C25" s="255" t="s">
        <v>277</v>
      </c>
      <c r="D25" s="254">
        <f>+Árak!C21</f>
        <v>1525</v>
      </c>
      <c r="E25" s="255" t="s">
        <v>419</v>
      </c>
      <c r="F25" s="266">
        <f>+Árak!D21</f>
        <v>1580</v>
      </c>
      <c r="G25" s="255" t="s">
        <v>237</v>
      </c>
      <c r="H25" s="266">
        <f>+Árak!E21</f>
        <v>1520</v>
      </c>
      <c r="I25" s="255" t="s">
        <v>169</v>
      </c>
      <c r="J25" s="267">
        <f>+Árak!F21</f>
        <v>1510</v>
      </c>
      <c r="K25" s="268" t="s">
        <v>375</v>
      </c>
      <c r="L25" s="253">
        <f>+Árak!G21</f>
        <v>1505</v>
      </c>
      <c r="M25" s="258"/>
      <c r="N25" s="257"/>
      <c r="O25" s="400"/>
    </row>
    <row r="26" spans="1:15" ht="66.75" customHeight="1">
      <c r="A26" s="24" t="s">
        <v>27</v>
      </c>
      <c r="B26" s="35" t="s">
        <v>24</v>
      </c>
      <c r="C26" s="255" t="s">
        <v>125</v>
      </c>
      <c r="D26" s="401">
        <f>+Árak!C22</f>
        <v>1570</v>
      </c>
      <c r="E26" s="255" t="s">
        <v>135</v>
      </c>
      <c r="F26" s="393">
        <f>+Árak!D22</f>
        <v>1605</v>
      </c>
      <c r="G26" s="255" t="s">
        <v>191</v>
      </c>
      <c r="H26" s="393">
        <f>+Árak!E22</f>
        <v>1580</v>
      </c>
      <c r="I26" s="255" t="s">
        <v>155</v>
      </c>
      <c r="J26" s="396">
        <f>+Árak!F22</f>
        <v>1575</v>
      </c>
      <c r="K26" s="268" t="s">
        <v>145</v>
      </c>
      <c r="L26" s="397">
        <f>+Árak!G22</f>
        <v>1645</v>
      </c>
      <c r="M26" s="257"/>
      <c r="N26" s="257"/>
      <c r="O26" s="400"/>
    </row>
    <row r="27" spans="1:20" ht="52.5" customHeight="1">
      <c r="A27" s="25"/>
      <c r="B27" s="132"/>
      <c r="C27" s="255" t="s">
        <v>115</v>
      </c>
      <c r="D27" s="401"/>
      <c r="E27" s="321" t="s">
        <v>517</v>
      </c>
      <c r="F27" s="393"/>
      <c r="G27" s="255" t="s">
        <v>197</v>
      </c>
      <c r="H27" s="393"/>
      <c r="I27" s="255" t="s">
        <v>159</v>
      </c>
      <c r="J27" s="396"/>
      <c r="K27" s="322" t="s">
        <v>518</v>
      </c>
      <c r="L27" s="397"/>
      <c r="M27" s="257"/>
      <c r="N27" s="257"/>
      <c r="O27" s="400"/>
      <c r="T27" s="1">
        <v>905</v>
      </c>
    </row>
    <row r="28" spans="1:20" ht="52.5" customHeight="1">
      <c r="A28" s="26"/>
      <c r="B28" s="137"/>
      <c r="C28" s="310" t="s">
        <v>128</v>
      </c>
      <c r="D28" s="254">
        <f>+Árak!C23</f>
        <v>1575</v>
      </c>
      <c r="E28" s="255" t="s">
        <v>393</v>
      </c>
      <c r="F28" s="266">
        <f>+Árak!D23</f>
        <v>1580</v>
      </c>
      <c r="G28" s="255" t="s">
        <v>160</v>
      </c>
      <c r="H28" s="266">
        <f>+Árak!E23</f>
        <v>1590</v>
      </c>
      <c r="I28" s="255" t="s">
        <v>376</v>
      </c>
      <c r="J28" s="267">
        <f>+Árak!F23</f>
        <v>1650</v>
      </c>
      <c r="K28" s="268" t="s">
        <v>377</v>
      </c>
      <c r="L28" s="227">
        <f>+Árak!G23</f>
        <v>1580</v>
      </c>
      <c r="M28" s="257"/>
      <c r="N28" s="257"/>
      <c r="O28" s="400"/>
      <c r="T28" s="1">
        <v>910</v>
      </c>
    </row>
    <row r="29" spans="1:15" ht="69.75" customHeight="1">
      <c r="A29" s="24" t="s">
        <v>28</v>
      </c>
      <c r="B29" s="35" t="s">
        <v>24</v>
      </c>
      <c r="C29" s="255" t="s">
        <v>171</v>
      </c>
      <c r="D29" s="401">
        <f>+Árak!C24</f>
        <v>1605</v>
      </c>
      <c r="E29" s="255" t="s">
        <v>182</v>
      </c>
      <c r="F29" s="393">
        <f>+Árak!D24</f>
        <v>1570</v>
      </c>
      <c r="G29" s="255" t="s">
        <v>166</v>
      </c>
      <c r="H29" s="393">
        <f>+Árak!E24</f>
        <v>1575</v>
      </c>
      <c r="I29" s="255" t="s">
        <v>156</v>
      </c>
      <c r="J29" s="396">
        <f>+Árak!F24</f>
        <v>1550</v>
      </c>
      <c r="K29" s="268" t="s">
        <v>167</v>
      </c>
      <c r="L29" s="394">
        <f>+Árak!G24</f>
        <v>1575</v>
      </c>
      <c r="M29" s="258"/>
      <c r="N29" s="257"/>
      <c r="O29" s="395"/>
    </row>
    <row r="30" spans="1:15" ht="47.25" customHeight="1">
      <c r="A30" s="25"/>
      <c r="B30" s="132"/>
      <c r="C30" s="255" t="s">
        <v>173</v>
      </c>
      <c r="D30" s="401"/>
      <c r="E30" s="255" t="s">
        <v>183</v>
      </c>
      <c r="F30" s="393"/>
      <c r="G30" s="255" t="s">
        <v>378</v>
      </c>
      <c r="H30" s="393"/>
      <c r="I30" s="255" t="s">
        <v>380</v>
      </c>
      <c r="J30" s="396"/>
      <c r="K30" s="268" t="s">
        <v>118</v>
      </c>
      <c r="L30" s="394"/>
      <c r="M30" s="258"/>
      <c r="N30" s="257"/>
      <c r="O30" s="395"/>
    </row>
    <row r="31" spans="1:15" ht="60" customHeight="1">
      <c r="A31" s="26"/>
      <c r="B31" s="137"/>
      <c r="C31" s="255" t="s">
        <v>241</v>
      </c>
      <c r="D31" s="254">
        <f>+Árak!C25</f>
        <v>1580</v>
      </c>
      <c r="E31" s="255" t="s">
        <v>217</v>
      </c>
      <c r="F31" s="266">
        <f>+Árak!D25</f>
        <v>1560</v>
      </c>
      <c r="G31" s="255" t="s">
        <v>379</v>
      </c>
      <c r="H31" s="266">
        <f>+Árak!E25</f>
        <v>1610</v>
      </c>
      <c r="I31" s="255" t="s">
        <v>160</v>
      </c>
      <c r="J31" s="267">
        <f>+Árak!F25</f>
        <v>1580</v>
      </c>
      <c r="K31" s="268" t="s">
        <v>381</v>
      </c>
      <c r="L31" s="227">
        <f>+Árak!G25</f>
        <v>1605</v>
      </c>
      <c r="M31" s="258"/>
      <c r="N31" s="257"/>
      <c r="O31" s="395"/>
    </row>
    <row r="32" spans="1:15" ht="97.5" customHeight="1">
      <c r="A32" s="19" t="s">
        <v>29</v>
      </c>
      <c r="B32" s="20" t="s">
        <v>24</v>
      </c>
      <c r="C32" s="269" t="s">
        <v>471</v>
      </c>
      <c r="D32" s="254">
        <f>+Árak!C26</f>
        <v>1575</v>
      </c>
      <c r="E32" s="255" t="s">
        <v>136</v>
      </c>
      <c r="F32" s="266">
        <f>+Árak!D26</f>
        <v>1590</v>
      </c>
      <c r="G32" s="255" t="s">
        <v>146</v>
      </c>
      <c r="H32" s="266">
        <f>+Árak!E26</f>
        <v>1750</v>
      </c>
      <c r="I32" s="255" t="s">
        <v>157</v>
      </c>
      <c r="J32" s="267">
        <f>+Árak!F26</f>
        <v>1640</v>
      </c>
      <c r="K32" s="268" t="s">
        <v>231</v>
      </c>
      <c r="L32" s="227">
        <f>+Árak!G26</f>
        <v>1660</v>
      </c>
      <c r="M32" s="257"/>
      <c r="N32" s="257"/>
      <c r="O32" s="395"/>
    </row>
    <row r="33" spans="1:15" ht="78" customHeight="1">
      <c r="A33" s="27" t="s">
        <v>30</v>
      </c>
      <c r="B33" s="138" t="s">
        <v>31</v>
      </c>
      <c r="C33" s="323" t="s">
        <v>519</v>
      </c>
      <c r="D33" s="401">
        <f>+Árak!C27</f>
        <v>1580</v>
      </c>
      <c r="E33" s="255" t="s">
        <v>202</v>
      </c>
      <c r="F33" s="393">
        <f>+Árak!D27</f>
        <v>1745</v>
      </c>
      <c r="G33" s="255" t="s">
        <v>147</v>
      </c>
      <c r="H33" s="393">
        <f>+Árak!E27</f>
        <v>1705</v>
      </c>
      <c r="I33" s="255" t="s">
        <v>181</v>
      </c>
      <c r="J33" s="396">
        <f>+Árak!F27</f>
        <v>1680</v>
      </c>
      <c r="K33" s="268" t="s">
        <v>198</v>
      </c>
      <c r="L33" s="394">
        <f>+Árak!G27</f>
        <v>1575</v>
      </c>
      <c r="M33" s="257"/>
      <c r="N33" s="257"/>
      <c r="O33" s="395"/>
    </row>
    <row r="34" spans="1:15" ht="54.75" customHeight="1">
      <c r="A34" s="28"/>
      <c r="B34" s="139"/>
      <c r="C34" s="323" t="s">
        <v>520</v>
      </c>
      <c r="D34" s="401"/>
      <c r="E34" s="255" t="s">
        <v>420</v>
      </c>
      <c r="F34" s="393"/>
      <c r="G34" s="255" t="s">
        <v>421</v>
      </c>
      <c r="H34" s="393"/>
      <c r="I34" s="255" t="s">
        <v>423</v>
      </c>
      <c r="J34" s="396"/>
      <c r="K34" s="268" t="s">
        <v>425</v>
      </c>
      <c r="L34" s="394"/>
      <c r="M34" s="257"/>
      <c r="N34" s="257"/>
      <c r="O34" s="395"/>
    </row>
    <row r="35" spans="1:15" ht="70.5" customHeight="1">
      <c r="A35" s="29"/>
      <c r="B35" s="140"/>
      <c r="C35" s="323" t="s">
        <v>521</v>
      </c>
      <c r="D35" s="254">
        <f>+Árak!C28</f>
        <v>1605</v>
      </c>
      <c r="E35" s="255" t="s">
        <v>375</v>
      </c>
      <c r="F35" s="266">
        <f>+Árak!D28</f>
        <v>1730</v>
      </c>
      <c r="G35" s="255" t="s">
        <v>422</v>
      </c>
      <c r="H35" s="266">
        <f>+Árak!E28</f>
        <v>1655</v>
      </c>
      <c r="I35" s="255" t="s">
        <v>424</v>
      </c>
      <c r="J35" s="267">
        <f>+Árak!F28</f>
        <v>1805</v>
      </c>
      <c r="K35" s="268" t="s">
        <v>474</v>
      </c>
      <c r="L35" s="227">
        <f>+Árak!G28</f>
        <v>1620</v>
      </c>
      <c r="M35" s="257"/>
      <c r="N35" s="257"/>
      <c r="O35" s="395"/>
    </row>
    <row r="36" spans="1:15" ht="93" customHeight="1" hidden="1">
      <c r="A36" s="30" t="s">
        <v>32</v>
      </c>
      <c r="B36" s="31" t="s">
        <v>33</v>
      </c>
      <c r="C36" s="255" t="s">
        <v>199</v>
      </c>
      <c r="D36" s="254" t="e">
        <f>+Árak!#REF!</f>
        <v>#REF!</v>
      </c>
      <c r="E36" s="255" t="s">
        <v>396</v>
      </c>
      <c r="F36" s="266" t="e">
        <f>+Árak!#REF!</f>
        <v>#REF!</v>
      </c>
      <c r="G36" s="255" t="s">
        <v>278</v>
      </c>
      <c r="H36" s="266" t="e">
        <f>+Árak!#REF!</f>
        <v>#REF!</v>
      </c>
      <c r="I36" s="255" t="s">
        <v>279</v>
      </c>
      <c r="J36" s="267" t="e">
        <f>+Árak!#REF!</f>
        <v>#REF!</v>
      </c>
      <c r="K36" s="268" t="s">
        <v>218</v>
      </c>
      <c r="L36" s="227" t="e">
        <f>+Árak!#REF!</f>
        <v>#REF!</v>
      </c>
      <c r="M36" s="257"/>
      <c r="N36" s="257"/>
      <c r="O36" s="260"/>
    </row>
    <row r="37" spans="1:15" ht="90" customHeight="1">
      <c r="A37" s="32" t="s">
        <v>34</v>
      </c>
      <c r="B37" s="33" t="str">
        <f>"Nyugdíjas menü
5 napra "&amp;Árak!B29&amp;" Ft
"&amp;Árak!B29/5&amp;" Ft/nap"</f>
        <v>Nyugdíjas menü
5 napra 5850 Ft
1170 Ft/nap</v>
      </c>
      <c r="C37" s="255" t="s">
        <v>475</v>
      </c>
      <c r="D37" s="254">
        <f>+Árak!C29</f>
        <v>1335</v>
      </c>
      <c r="E37" s="255" t="s">
        <v>401</v>
      </c>
      <c r="F37" s="266">
        <f>+Árak!D29</f>
        <v>1205</v>
      </c>
      <c r="G37" s="255" t="s">
        <v>426</v>
      </c>
      <c r="H37" s="266">
        <f>+Árak!E29</f>
        <v>1330</v>
      </c>
      <c r="I37" s="255" t="s">
        <v>427</v>
      </c>
      <c r="J37" s="267">
        <f>+Árak!F29</f>
        <v>1245</v>
      </c>
      <c r="K37" s="268" t="s">
        <v>428</v>
      </c>
      <c r="L37" s="227">
        <f>+Árak!G29</f>
        <v>1335</v>
      </c>
      <c r="M37" s="258"/>
      <c r="N37" s="257"/>
      <c r="O37" s="260"/>
    </row>
    <row r="38" spans="1:15" ht="61.5" customHeight="1">
      <c r="A38" s="34" t="s">
        <v>35</v>
      </c>
      <c r="B38" s="18" t="str">
        <f>"Menü 
5 napra "&amp;Árak!B30&amp;" Ft
"&amp;Árak!B30/5&amp;" Ft/nap"</f>
        <v>Menü 
5 napra 6850 Ft
1370 Ft/nap</v>
      </c>
      <c r="C38" s="255" t="s">
        <v>475</v>
      </c>
      <c r="D38" s="254">
        <f>+Árak!C30</f>
        <v>1595</v>
      </c>
      <c r="E38" s="255" t="s">
        <v>402</v>
      </c>
      <c r="F38" s="266">
        <f>+Árak!D30</f>
        <v>1475</v>
      </c>
      <c r="G38" s="255" t="s">
        <v>429</v>
      </c>
      <c r="H38" s="266">
        <f>+Árak!E30</f>
        <v>1545</v>
      </c>
      <c r="I38" s="255" t="s">
        <v>427</v>
      </c>
      <c r="J38" s="267">
        <f>+Árak!F30</f>
        <v>1475</v>
      </c>
      <c r="K38" s="268" t="s">
        <v>428</v>
      </c>
      <c r="L38" s="227">
        <f>+Árak!G30</f>
        <v>1560</v>
      </c>
      <c r="M38" s="258"/>
      <c r="N38" s="257"/>
      <c r="O38" s="395"/>
    </row>
    <row r="39" spans="1:15" ht="84.75" customHeight="1">
      <c r="A39" s="17" t="s">
        <v>36</v>
      </c>
      <c r="B39" s="18" t="str">
        <f>"Menü 
5 napra "&amp;Árak!B31&amp;" Ft
"&amp;Árak!B31/5&amp;" Ft/nap"</f>
        <v>Menü 
5 napra 7550 Ft
1510 Ft/nap</v>
      </c>
      <c r="C39" s="255" t="s">
        <v>476</v>
      </c>
      <c r="D39" s="254">
        <f>+Árak!C31</f>
        <v>1615</v>
      </c>
      <c r="E39" s="255" t="s">
        <v>371</v>
      </c>
      <c r="F39" s="266">
        <f>+Árak!D31</f>
        <v>1525</v>
      </c>
      <c r="G39" s="321" t="s">
        <v>596</v>
      </c>
      <c r="H39" s="266">
        <f>+Árak!E31</f>
        <v>1685</v>
      </c>
      <c r="I39" s="255" t="s">
        <v>430</v>
      </c>
      <c r="J39" s="267">
        <f>+Árak!F31</f>
        <v>1655</v>
      </c>
      <c r="K39" s="268" t="s">
        <v>431</v>
      </c>
      <c r="L39" s="227">
        <f>+Árak!G31</f>
        <v>1720</v>
      </c>
      <c r="M39" s="258"/>
      <c r="N39" s="257"/>
      <c r="O39" s="395"/>
    </row>
    <row r="40" spans="1:15" s="9" customFormat="1" ht="91.5" customHeight="1">
      <c r="A40" s="17" t="s">
        <v>37</v>
      </c>
      <c r="B40" s="18" t="str">
        <f>"Extra menü 
5 napra "&amp;Árak!B32&amp;" Ft
"&amp;Árak!B32/5&amp;" Ft/nap"</f>
        <v>Extra menü 
5 napra 8650 Ft
1730 Ft/nap</v>
      </c>
      <c r="C40" s="255" t="s">
        <v>432</v>
      </c>
      <c r="D40" s="254">
        <f>+Árak!C32</f>
        <v>2070</v>
      </c>
      <c r="E40" s="321" t="s">
        <v>522</v>
      </c>
      <c r="F40" s="266">
        <f>+Árak!D32</f>
        <v>1995</v>
      </c>
      <c r="G40" s="255" t="s">
        <v>433</v>
      </c>
      <c r="H40" s="266">
        <f>+Árak!E32</f>
        <v>1795</v>
      </c>
      <c r="I40" s="321" t="s">
        <v>523</v>
      </c>
      <c r="J40" s="267">
        <f>+Árak!F32</f>
        <v>1775</v>
      </c>
      <c r="K40" s="322" t="s">
        <v>524</v>
      </c>
      <c r="L40" s="227">
        <f>+Árak!G32</f>
        <v>2065</v>
      </c>
      <c r="M40" s="258"/>
      <c r="N40" s="257"/>
      <c r="O40" s="395"/>
    </row>
    <row r="41" spans="1:15" ht="52.5" customHeight="1">
      <c r="A41" s="19" t="s">
        <v>38</v>
      </c>
      <c r="B41" s="20" t="s">
        <v>39</v>
      </c>
      <c r="C41" s="255" t="s">
        <v>188</v>
      </c>
      <c r="D41" s="254">
        <f>+Árak!C33</f>
        <v>575</v>
      </c>
      <c r="E41" s="255" t="s">
        <v>137</v>
      </c>
      <c r="F41" s="266">
        <f>+Árak!D33</f>
        <v>580</v>
      </c>
      <c r="G41" s="255" t="s">
        <v>434</v>
      </c>
      <c r="H41" s="266">
        <f>+Árak!E33</f>
        <v>685</v>
      </c>
      <c r="I41" s="255" t="s">
        <v>266</v>
      </c>
      <c r="J41" s="267">
        <f>+Árak!F33</f>
        <v>605</v>
      </c>
      <c r="K41" s="268" t="s">
        <v>193</v>
      </c>
      <c r="L41" s="227">
        <f>+Árak!G33</f>
        <v>630</v>
      </c>
      <c r="M41" s="257"/>
      <c r="N41" s="257"/>
      <c r="O41" s="395"/>
    </row>
    <row r="42" spans="1:15" ht="48.75" customHeight="1">
      <c r="A42" s="19" t="s">
        <v>406</v>
      </c>
      <c r="B42" s="20" t="s">
        <v>41</v>
      </c>
      <c r="C42" s="255" t="s">
        <v>435</v>
      </c>
      <c r="D42" s="254">
        <v>355</v>
      </c>
      <c r="E42" s="255" t="s">
        <v>436</v>
      </c>
      <c r="F42" s="266">
        <v>360</v>
      </c>
      <c r="G42" s="255" t="s">
        <v>437</v>
      </c>
      <c r="H42" s="266">
        <v>355</v>
      </c>
      <c r="I42" s="255" t="s">
        <v>438</v>
      </c>
      <c r="J42" s="267">
        <v>370</v>
      </c>
      <c r="K42" s="268" t="s">
        <v>439</v>
      </c>
      <c r="L42" s="227">
        <v>375</v>
      </c>
      <c r="M42" s="257"/>
      <c r="N42" s="257"/>
      <c r="O42" s="395"/>
    </row>
    <row r="43" spans="1:15" ht="34.5" customHeight="1">
      <c r="A43" s="19" t="s">
        <v>407</v>
      </c>
      <c r="B43" s="20" t="s">
        <v>41</v>
      </c>
      <c r="C43" s="255" t="s">
        <v>126</v>
      </c>
      <c r="D43" s="254">
        <f>+Árak!C35</f>
        <v>495</v>
      </c>
      <c r="E43" s="255" t="s">
        <v>170</v>
      </c>
      <c r="F43" s="266">
        <f>+Árak!D35</f>
        <v>505</v>
      </c>
      <c r="G43" s="321" t="s">
        <v>529</v>
      </c>
      <c r="H43" s="266">
        <f>+Árak!E35</f>
        <v>490</v>
      </c>
      <c r="I43" s="321" t="s">
        <v>209</v>
      </c>
      <c r="J43" s="267">
        <f>+Árak!F35</f>
        <v>495</v>
      </c>
      <c r="K43" s="322" t="s">
        <v>440</v>
      </c>
      <c r="L43" s="227">
        <f>+Árak!G35</f>
        <v>490</v>
      </c>
      <c r="M43" s="258"/>
      <c r="N43" s="257"/>
      <c r="O43" s="395"/>
    </row>
    <row r="44" spans="1:15" ht="36.75" customHeight="1">
      <c r="A44" s="19" t="s">
        <v>408</v>
      </c>
      <c r="B44" s="20" t="s">
        <v>41</v>
      </c>
      <c r="C44" s="255" t="s">
        <v>127</v>
      </c>
      <c r="D44" s="254">
        <f>+Árak!C36</f>
        <v>490</v>
      </c>
      <c r="E44" s="255" t="s">
        <v>138</v>
      </c>
      <c r="F44" s="266">
        <f>+Árak!D36</f>
        <v>480</v>
      </c>
      <c r="G44" s="255" t="s">
        <v>194</v>
      </c>
      <c r="H44" s="266">
        <f>+Árak!E36</f>
        <v>505</v>
      </c>
      <c r="I44" s="255" t="s">
        <v>195</v>
      </c>
      <c r="J44" s="267">
        <f>+Árak!F36</f>
        <v>490</v>
      </c>
      <c r="K44" s="322" t="s">
        <v>530</v>
      </c>
      <c r="L44" s="227">
        <f>+Árak!G36</f>
        <v>480</v>
      </c>
      <c r="M44" s="258"/>
      <c r="N44" s="257"/>
      <c r="O44" s="395"/>
    </row>
    <row r="45" spans="1:15" ht="57" customHeight="1">
      <c r="A45" s="19" t="s">
        <v>409</v>
      </c>
      <c r="B45" s="20" t="s">
        <v>44</v>
      </c>
      <c r="C45" s="255" t="s">
        <v>117</v>
      </c>
      <c r="D45" s="254">
        <f>+Árak!C37</f>
        <v>250</v>
      </c>
      <c r="E45" s="255" t="s">
        <v>220</v>
      </c>
      <c r="F45" s="266">
        <f>+Árak!D37</f>
        <v>220</v>
      </c>
      <c r="G45" s="321" t="s">
        <v>531</v>
      </c>
      <c r="H45" s="266">
        <f>+Árak!E37</f>
        <v>235</v>
      </c>
      <c r="I45" s="255" t="s">
        <v>158</v>
      </c>
      <c r="J45" s="267">
        <f>+Árak!F37</f>
        <v>245</v>
      </c>
      <c r="K45" s="268" t="s">
        <v>210</v>
      </c>
      <c r="L45" s="227">
        <f>+Árak!G37</f>
        <v>250</v>
      </c>
      <c r="M45" s="257"/>
      <c r="N45" s="257"/>
      <c r="O45" s="395"/>
    </row>
    <row r="46" spans="1:15" ht="45" customHeight="1">
      <c r="A46" s="19" t="s">
        <v>410</v>
      </c>
      <c r="B46" s="20" t="s">
        <v>44</v>
      </c>
      <c r="C46" s="255" t="s">
        <v>172</v>
      </c>
      <c r="D46" s="254">
        <f>+Árak!C38</f>
        <v>170</v>
      </c>
      <c r="E46" s="255" t="s">
        <v>221</v>
      </c>
      <c r="F46" s="266">
        <f>+Árak!D38</f>
        <v>170</v>
      </c>
      <c r="G46" s="255" t="s">
        <v>222</v>
      </c>
      <c r="H46" s="266">
        <f>+Árak!E38</f>
        <v>170</v>
      </c>
      <c r="I46" s="255" t="s">
        <v>280</v>
      </c>
      <c r="J46" s="267">
        <f>+Árak!F38</f>
        <v>170</v>
      </c>
      <c r="K46" s="268" t="s">
        <v>219</v>
      </c>
      <c r="L46" s="227">
        <f>+Árak!G38</f>
        <v>170</v>
      </c>
      <c r="M46" s="257"/>
      <c r="N46" s="257"/>
      <c r="O46" s="395"/>
    </row>
    <row r="47" spans="1:15" ht="22.5" customHeight="1">
      <c r="A47" s="24" t="s">
        <v>46</v>
      </c>
      <c r="B47" s="35" t="s">
        <v>47</v>
      </c>
      <c r="C47" s="255" t="s">
        <v>48</v>
      </c>
      <c r="D47" s="254">
        <f>+Árak!C39</f>
        <v>105</v>
      </c>
      <c r="E47" s="255" t="s">
        <v>48</v>
      </c>
      <c r="F47" s="266">
        <f>+Árak!D39</f>
        <v>105</v>
      </c>
      <c r="G47" s="255" t="s">
        <v>48</v>
      </c>
      <c r="H47" s="266">
        <f>+Árak!E39</f>
        <v>105</v>
      </c>
      <c r="I47" s="255" t="s">
        <v>48</v>
      </c>
      <c r="J47" s="267">
        <f>+Árak!F39</f>
        <v>105</v>
      </c>
      <c r="K47" s="268" t="s">
        <v>48</v>
      </c>
      <c r="L47" s="227">
        <f>+Árak!G39</f>
        <v>105</v>
      </c>
      <c r="M47" s="257"/>
      <c r="N47" s="257"/>
      <c r="O47" s="395"/>
    </row>
    <row r="48" spans="1:15" ht="18" customHeight="1" thickBot="1">
      <c r="A48" s="186"/>
      <c r="B48" s="182"/>
      <c r="C48" s="270"/>
      <c r="D48" s="271"/>
      <c r="E48" s="270"/>
      <c r="F48" s="270"/>
      <c r="G48" s="270"/>
      <c r="H48" s="270"/>
      <c r="I48" s="271"/>
      <c r="J48" s="270"/>
      <c r="K48" s="270"/>
      <c r="L48" s="251"/>
      <c r="M48" s="261"/>
      <c r="N48" s="261"/>
      <c r="O48" s="395"/>
    </row>
    <row r="49" spans="1:15" ht="76.5">
      <c r="A49" s="189" t="s">
        <v>273</v>
      </c>
      <c r="B49" s="188" t="str">
        <f>" Sulidő menü 1
5 napra "&amp;Árak!B40&amp;" Ft/HÉT
"&amp;Árak!B40/5&amp;" Ft/nap"</f>
        <v> Sulidő menü 1
5 napra 6400 Ft/HÉT
1280 Ft/nap</v>
      </c>
      <c r="C49" s="311" t="s">
        <v>403</v>
      </c>
      <c r="D49" s="312">
        <f>Árak!C40</f>
        <v>1425</v>
      </c>
      <c r="E49" s="313" t="s">
        <v>442</v>
      </c>
      <c r="F49" s="312">
        <f>Árak!D40</f>
        <v>1355</v>
      </c>
      <c r="G49" s="324" t="s">
        <v>525</v>
      </c>
      <c r="H49" s="312">
        <f>Árak!E40</f>
        <v>1365</v>
      </c>
      <c r="I49" s="313" t="s">
        <v>443</v>
      </c>
      <c r="J49" s="312">
        <f>Árak!F40</f>
        <v>1390</v>
      </c>
      <c r="K49" s="313" t="s">
        <v>444</v>
      </c>
      <c r="L49" s="251">
        <f>Árak!G40</f>
        <v>1465</v>
      </c>
      <c r="M49" s="262"/>
      <c r="N49" s="261"/>
      <c r="O49" s="395"/>
    </row>
    <row r="50" spans="1:15" ht="83.25" customHeight="1" thickBot="1">
      <c r="A50" s="190" t="s">
        <v>274</v>
      </c>
      <c r="B50" s="187" t="str">
        <f>" Sulidő menü 2
5 napra "&amp;Árak!B41&amp;" Ft/HÉT
"&amp;Árak!B41/5&amp;" Ft/nap"</f>
        <v> Sulidő menü 2
5 napra 6400 Ft/HÉT
1280 Ft/nap</v>
      </c>
      <c r="C50" s="314" t="s">
        <v>441</v>
      </c>
      <c r="D50" s="315">
        <f>Árak!C41</f>
        <v>1425</v>
      </c>
      <c r="E50" s="316" t="s">
        <v>404</v>
      </c>
      <c r="F50" s="315">
        <f>Árak!D41</f>
        <v>1355</v>
      </c>
      <c r="G50" s="325" t="s">
        <v>526</v>
      </c>
      <c r="H50" s="315">
        <f>Árak!E41</f>
        <v>1365</v>
      </c>
      <c r="I50" s="325" t="s">
        <v>527</v>
      </c>
      <c r="J50" s="315">
        <f>Árak!F41</f>
        <v>1390</v>
      </c>
      <c r="K50" s="326" t="s">
        <v>528</v>
      </c>
      <c r="L50" s="251">
        <f>Árak!G41</f>
        <v>1465</v>
      </c>
      <c r="M50" s="262"/>
      <c r="N50" s="261"/>
      <c r="O50" s="395"/>
    </row>
    <row r="51" spans="1:15" ht="18" customHeight="1">
      <c r="A51" s="184"/>
      <c r="B51" s="185"/>
      <c r="C51" s="181"/>
      <c r="D51" s="9"/>
      <c r="E51" s="181"/>
      <c r="F51" s="181"/>
      <c r="G51" s="181"/>
      <c r="H51" s="181"/>
      <c r="I51" s="9"/>
      <c r="J51" s="181"/>
      <c r="K51" s="181"/>
      <c r="L51" s="251"/>
      <c r="M51" s="261"/>
      <c r="N51" s="261"/>
      <c r="O51" s="395"/>
    </row>
    <row r="52" spans="1:15" ht="83.25" customHeight="1" thickBot="1">
      <c r="A52" s="130" t="s">
        <v>299</v>
      </c>
      <c r="B52" s="131" t="s">
        <v>50</v>
      </c>
      <c r="C52" s="332" t="s">
        <v>548</v>
      </c>
      <c r="D52" s="254">
        <f>+Árak!C42</f>
        <v>685</v>
      </c>
      <c r="E52" s="331" t="s">
        <v>554</v>
      </c>
      <c r="F52" s="254">
        <f>+Árak!D42</f>
        <v>675</v>
      </c>
      <c r="G52" s="272" t="s">
        <v>312</v>
      </c>
      <c r="H52" s="254">
        <f>+Árak!E42</f>
        <v>720</v>
      </c>
      <c r="I52" s="331" t="s">
        <v>554</v>
      </c>
      <c r="J52" s="253">
        <f>+Árak!F42</f>
        <v>805</v>
      </c>
      <c r="K52" s="273" t="s">
        <v>318</v>
      </c>
      <c r="L52" s="227">
        <f>+Árak!G42</f>
        <v>935</v>
      </c>
      <c r="M52" s="263"/>
      <c r="N52" s="264"/>
      <c r="O52" s="395"/>
    </row>
    <row r="53" spans="1:15" ht="120" customHeight="1" thickBot="1" thickTop="1">
      <c r="A53" s="130" t="s">
        <v>300</v>
      </c>
      <c r="B53" s="36" t="s">
        <v>24</v>
      </c>
      <c r="C53" s="337" t="s">
        <v>552</v>
      </c>
      <c r="D53" s="254">
        <f>+Árak!C43</f>
        <v>1370</v>
      </c>
      <c r="E53" s="337" t="s">
        <v>595</v>
      </c>
      <c r="F53" s="254">
        <f>+Árak!D43</f>
        <v>1420</v>
      </c>
      <c r="G53" s="331" t="s">
        <v>555</v>
      </c>
      <c r="H53" s="254">
        <f>+Árak!E43</f>
        <v>1575</v>
      </c>
      <c r="I53" s="331" t="s">
        <v>559</v>
      </c>
      <c r="J53" s="253">
        <f>+Árak!F43</f>
        <v>1360</v>
      </c>
      <c r="K53" s="327" t="s">
        <v>562</v>
      </c>
      <c r="L53" s="227">
        <f>+Árak!G43</f>
        <v>1410</v>
      </c>
      <c r="M53" s="265"/>
      <c r="N53" s="265"/>
      <c r="O53" s="395"/>
    </row>
    <row r="54" spans="1:15" ht="94.5" customHeight="1" thickTop="1">
      <c r="A54" s="130" t="s">
        <v>301</v>
      </c>
      <c r="B54" s="36" t="s">
        <v>24</v>
      </c>
      <c r="C54" s="332" t="s">
        <v>549</v>
      </c>
      <c r="D54" s="254">
        <f>+Árak!C44</f>
        <v>1430</v>
      </c>
      <c r="E54" s="272" t="s">
        <v>308</v>
      </c>
      <c r="F54" s="254">
        <f>+Árak!D44</f>
        <v>1375</v>
      </c>
      <c r="G54" s="331" t="s">
        <v>556</v>
      </c>
      <c r="H54" s="254">
        <f>+Árak!E44</f>
        <v>1605</v>
      </c>
      <c r="I54" s="272" t="s">
        <v>315</v>
      </c>
      <c r="J54" s="253">
        <f>+Árak!F44</f>
        <v>1415</v>
      </c>
      <c r="K54" s="273" t="s">
        <v>477</v>
      </c>
      <c r="L54" s="227">
        <f>+Árak!G44</f>
        <v>1380</v>
      </c>
      <c r="M54" s="263"/>
      <c r="N54" s="264"/>
      <c r="O54" s="395"/>
    </row>
    <row r="55" spans="1:15" ht="119.25" customHeight="1">
      <c r="A55" s="130" t="s">
        <v>302</v>
      </c>
      <c r="B55" s="36" t="s">
        <v>24</v>
      </c>
      <c r="C55" s="332" t="s">
        <v>478</v>
      </c>
      <c r="D55" s="254">
        <f>+Árak!C45</f>
        <v>1560</v>
      </c>
      <c r="E55" s="272" t="s">
        <v>322</v>
      </c>
      <c r="F55" s="254">
        <f>+Árak!D45</f>
        <v>1610</v>
      </c>
      <c r="G55" s="328" t="s">
        <v>557</v>
      </c>
      <c r="H55" s="254">
        <f>+Árak!E45</f>
        <v>1660</v>
      </c>
      <c r="I55" s="331" t="s">
        <v>560</v>
      </c>
      <c r="J55" s="253">
        <f>+Árak!F45</f>
        <v>1540</v>
      </c>
      <c r="K55" s="273" t="s">
        <v>382</v>
      </c>
      <c r="L55" s="227">
        <f>Árak!G45</f>
        <v>1530</v>
      </c>
      <c r="M55" s="265"/>
      <c r="N55" s="265"/>
      <c r="O55" s="395"/>
    </row>
    <row r="56" spans="1:15" ht="119.25" customHeight="1">
      <c r="A56" s="130" t="s">
        <v>303</v>
      </c>
      <c r="B56" s="36" t="s">
        <v>24</v>
      </c>
      <c r="C56" s="338" t="s">
        <v>307</v>
      </c>
      <c r="D56" s="254">
        <f>+Árak!C46</f>
        <v>1660</v>
      </c>
      <c r="E56" s="272" t="s">
        <v>309</v>
      </c>
      <c r="F56" s="254">
        <f>+Árak!D46</f>
        <v>1560</v>
      </c>
      <c r="G56" s="272" t="s">
        <v>313</v>
      </c>
      <c r="H56" s="254">
        <f>+Árak!E46</f>
        <v>1635</v>
      </c>
      <c r="I56" s="272" t="s">
        <v>316</v>
      </c>
      <c r="J56" s="253">
        <f>+Árak!F46</f>
        <v>1645</v>
      </c>
      <c r="K56" s="273" t="s">
        <v>319</v>
      </c>
      <c r="L56" s="227">
        <f>Árak!G46</f>
        <v>1560</v>
      </c>
      <c r="M56" s="263"/>
      <c r="N56" s="264"/>
      <c r="O56" s="395"/>
    </row>
    <row r="57" spans="1:15" ht="119.25" customHeight="1">
      <c r="A57" s="130" t="s">
        <v>304</v>
      </c>
      <c r="B57" s="36" t="s">
        <v>24</v>
      </c>
      <c r="C57" s="332" t="s">
        <v>550</v>
      </c>
      <c r="D57" s="254">
        <f>+Árak!C47</f>
        <v>1820</v>
      </c>
      <c r="E57" s="272" t="s">
        <v>310</v>
      </c>
      <c r="F57" s="254">
        <f>+Árak!D47</f>
        <v>1655</v>
      </c>
      <c r="G57" s="272" t="s">
        <v>314</v>
      </c>
      <c r="H57" s="254">
        <f>+Árak!E47</f>
        <v>1680</v>
      </c>
      <c r="I57" s="272" t="s">
        <v>317</v>
      </c>
      <c r="J57" s="253">
        <f>+Árak!F47</f>
        <v>1560</v>
      </c>
      <c r="K57" s="273" t="s">
        <v>320</v>
      </c>
      <c r="L57" s="227">
        <f>Árak!G47</f>
        <v>1630</v>
      </c>
      <c r="M57" s="265"/>
      <c r="N57" s="265"/>
      <c r="O57" s="395"/>
    </row>
    <row r="58" spans="1:15" ht="120.75" customHeight="1">
      <c r="A58" s="130" t="s">
        <v>305</v>
      </c>
      <c r="B58" s="36" t="str">
        <f>"Menü 
5 napra "&amp;Árak!B48&amp;" Ft/HÉT
"&amp;Árak!B48/5&amp;" Ft/nap"</f>
        <v>Menü 
5 napra 9350 Ft/HÉT
1870 Ft/nap</v>
      </c>
      <c r="C58" s="332" t="s">
        <v>551</v>
      </c>
      <c r="D58" s="254">
        <f>+Árak!C48</f>
        <v>2245</v>
      </c>
      <c r="E58" s="272" t="s">
        <v>445</v>
      </c>
      <c r="F58" s="254">
        <f>+Árak!D48</f>
        <v>2185</v>
      </c>
      <c r="G58" s="272" t="s">
        <v>397</v>
      </c>
      <c r="H58" s="254">
        <f>+Árak!E48</f>
        <v>2225</v>
      </c>
      <c r="I58" s="331" t="s">
        <v>561</v>
      </c>
      <c r="J58" s="253">
        <f>+Árak!F48</f>
        <v>2265</v>
      </c>
      <c r="K58" s="273" t="s">
        <v>446</v>
      </c>
      <c r="L58" s="227">
        <f>+Árak!G48</f>
        <v>2170</v>
      </c>
      <c r="M58" s="263"/>
      <c r="N58" s="264"/>
      <c r="O58" s="395"/>
    </row>
    <row r="59" spans="1:15" ht="57" customHeight="1">
      <c r="A59" s="130" t="s">
        <v>306</v>
      </c>
      <c r="B59" s="141" t="s">
        <v>39</v>
      </c>
      <c r="C59" s="336" t="s">
        <v>553</v>
      </c>
      <c r="D59" s="254">
        <f>+Árak!C49</f>
        <v>730</v>
      </c>
      <c r="E59" s="272" t="s">
        <v>311</v>
      </c>
      <c r="F59" s="254">
        <f>+Árak!D49</f>
        <v>725</v>
      </c>
      <c r="G59" s="333" t="s">
        <v>558</v>
      </c>
      <c r="H59" s="254">
        <f>+Árak!E49</f>
        <v>735</v>
      </c>
      <c r="I59" s="272" t="s">
        <v>447</v>
      </c>
      <c r="J59" s="253">
        <f>+Árak!F49</f>
        <v>760</v>
      </c>
      <c r="K59" s="273" t="s">
        <v>321</v>
      </c>
      <c r="L59" s="227">
        <f>+Árak!G49</f>
        <v>710</v>
      </c>
      <c r="M59" s="263"/>
      <c r="N59" s="264"/>
      <c r="O59" s="395"/>
    </row>
    <row r="60" spans="2:15" ht="14.25" customHeight="1">
      <c r="B60" s="133"/>
      <c r="C60" s="270"/>
      <c r="D60" s="274"/>
      <c r="E60" s="275"/>
      <c r="F60" s="275"/>
      <c r="G60" s="275"/>
      <c r="H60" s="275"/>
      <c r="I60" s="274"/>
      <c r="J60" s="275"/>
      <c r="K60" s="275"/>
      <c r="L60" s="228"/>
      <c r="M60" s="38"/>
      <c r="N60" s="38"/>
      <c r="O60" s="395"/>
    </row>
    <row r="61" spans="1:14" ht="135.75" customHeight="1">
      <c r="A61" s="142" t="s">
        <v>491</v>
      </c>
      <c r="B61" s="179" t="s">
        <v>494</v>
      </c>
      <c r="C61" s="321" t="s">
        <v>532</v>
      </c>
      <c r="D61" s="266">
        <f>+Árak!C50</f>
        <v>1895</v>
      </c>
      <c r="E61" s="321" t="s">
        <v>533</v>
      </c>
      <c r="F61" s="294">
        <f>+Árak!D50</f>
        <v>1995</v>
      </c>
      <c r="G61" s="321" t="s">
        <v>534</v>
      </c>
      <c r="H61" s="294">
        <f>+Árak!E50</f>
        <v>1815</v>
      </c>
      <c r="I61" s="321" t="s">
        <v>535</v>
      </c>
      <c r="J61" s="267">
        <f>+Árak!F50</f>
        <v>1740</v>
      </c>
      <c r="K61" s="322" t="s">
        <v>536</v>
      </c>
      <c r="L61" s="227">
        <f>+Árak!G50</f>
        <v>1795</v>
      </c>
      <c r="M61" s="258"/>
      <c r="N61" s="257"/>
    </row>
    <row r="62" spans="1:14" ht="135.75" customHeight="1">
      <c r="A62" s="142" t="s">
        <v>55</v>
      </c>
      <c r="B62" s="179" t="s">
        <v>56</v>
      </c>
      <c r="C62" s="255" t="s">
        <v>242</v>
      </c>
      <c r="D62" s="266">
        <f>+Árak!C51</f>
        <v>1545</v>
      </c>
      <c r="E62" s="293" t="s">
        <v>283</v>
      </c>
      <c r="F62" s="294">
        <f>+Árak!D51</f>
        <v>1565</v>
      </c>
      <c r="G62" s="293" t="s">
        <v>367</v>
      </c>
      <c r="H62" s="294">
        <f>+Árak!E51</f>
        <v>1560</v>
      </c>
      <c r="I62" s="293" t="s">
        <v>224</v>
      </c>
      <c r="J62" s="267">
        <f>+Árak!F51</f>
        <v>1570</v>
      </c>
      <c r="K62" s="268" t="s">
        <v>243</v>
      </c>
      <c r="L62" s="227">
        <f>+Árak!G51</f>
        <v>1550</v>
      </c>
      <c r="M62" s="258"/>
      <c r="N62" s="257"/>
    </row>
    <row r="63" spans="1:15" ht="98.25" customHeight="1">
      <c r="A63" s="142" t="s">
        <v>57</v>
      </c>
      <c r="B63" s="179" t="s">
        <v>58</v>
      </c>
      <c r="C63" s="276" t="s">
        <v>244</v>
      </c>
      <c r="D63" s="266">
        <f>+Árak!C52</f>
        <v>1165</v>
      </c>
      <c r="E63" s="293" t="s">
        <v>245</v>
      </c>
      <c r="F63" s="294">
        <f>+Árak!D52</f>
        <v>1190</v>
      </c>
      <c r="G63" s="293" t="s">
        <v>246</v>
      </c>
      <c r="H63" s="294">
        <f>+Árak!E52</f>
        <v>1155</v>
      </c>
      <c r="I63" s="293" t="s">
        <v>247</v>
      </c>
      <c r="J63" s="267">
        <f>+Árak!F52</f>
        <v>1150</v>
      </c>
      <c r="K63" s="268" t="s">
        <v>248</v>
      </c>
      <c r="L63" s="227">
        <f>+Árak!G52</f>
        <v>1145</v>
      </c>
      <c r="M63" s="257"/>
      <c r="N63" s="257"/>
      <c r="O63" s="395"/>
    </row>
    <row r="64" spans="1:15" ht="119.25" customHeight="1">
      <c r="A64" s="143" t="s">
        <v>59</v>
      </c>
      <c r="B64" s="179" t="s">
        <v>60</v>
      </c>
      <c r="C64" s="276" t="s">
        <v>249</v>
      </c>
      <c r="D64" s="266">
        <f>+Árak!C53</f>
        <v>1550</v>
      </c>
      <c r="E64" s="293" t="s">
        <v>372</v>
      </c>
      <c r="F64" s="294">
        <f>+Árak!D53</f>
        <v>1580</v>
      </c>
      <c r="G64" s="293" t="s">
        <v>281</v>
      </c>
      <c r="H64" s="294">
        <f>+Árak!E53</f>
        <v>1540</v>
      </c>
      <c r="I64" s="321" t="s">
        <v>537</v>
      </c>
      <c r="J64" s="267">
        <f>+Árak!F53</f>
        <v>1565</v>
      </c>
      <c r="K64" s="268" t="s">
        <v>250</v>
      </c>
      <c r="L64" s="227">
        <f>+Árak!G53</f>
        <v>1540</v>
      </c>
      <c r="M64" s="258"/>
      <c r="N64" s="257"/>
      <c r="O64" s="395"/>
    </row>
    <row r="65" spans="1:15" ht="110.25" customHeight="1">
      <c r="A65" s="142" t="s">
        <v>61</v>
      </c>
      <c r="B65" s="179" t="s">
        <v>62</v>
      </c>
      <c r="C65" s="276" t="s">
        <v>251</v>
      </c>
      <c r="D65" s="266">
        <f>+Árak!C54</f>
        <v>1605</v>
      </c>
      <c r="E65" s="293" t="s">
        <v>479</v>
      </c>
      <c r="F65" s="294">
        <f>+Árak!D54</f>
        <v>1575</v>
      </c>
      <c r="G65" s="293" t="s">
        <v>253</v>
      </c>
      <c r="H65" s="294">
        <f>+Árak!E54</f>
        <v>1520</v>
      </c>
      <c r="I65" s="293" t="s">
        <v>254</v>
      </c>
      <c r="J65" s="267">
        <f>+Árak!F54</f>
        <v>1505</v>
      </c>
      <c r="K65" s="268" t="s">
        <v>184</v>
      </c>
      <c r="L65" s="227">
        <f>+Árak!G54</f>
        <v>1560</v>
      </c>
      <c r="M65" s="257"/>
      <c r="N65" s="257"/>
      <c r="O65" s="395"/>
    </row>
    <row r="66" spans="1:15" ht="103.5" customHeight="1">
      <c r="A66" s="144" t="s">
        <v>63</v>
      </c>
      <c r="B66" s="179" t="str">
        <f>"Office Menü 
5 napra "&amp;Árak!B55&amp;" Ft
"&amp;Árak!B55/5&amp;" Ft/nap"</f>
        <v>Office Menü 
5 napra 8150 Ft
1630 Ft/nap</v>
      </c>
      <c r="C66" s="302" t="s">
        <v>267</v>
      </c>
      <c r="D66" s="294">
        <f>+Árak!C55</f>
        <v>1830</v>
      </c>
      <c r="E66" s="293" t="s">
        <v>398</v>
      </c>
      <c r="F66" s="294">
        <f>+Árak!D55</f>
        <v>1735</v>
      </c>
      <c r="G66" s="293" t="s">
        <v>449</v>
      </c>
      <c r="H66" s="294">
        <f>+Árak!E55</f>
        <v>1720</v>
      </c>
      <c r="I66" s="293" t="s">
        <v>448</v>
      </c>
      <c r="J66" s="301">
        <f>+Árak!F55</f>
        <v>1775</v>
      </c>
      <c r="K66" s="295" t="s">
        <v>450</v>
      </c>
      <c r="L66" s="227">
        <f>+Árak!G55</f>
        <v>1790</v>
      </c>
      <c r="M66" s="258"/>
      <c r="N66" s="257"/>
      <c r="O66" s="260"/>
    </row>
    <row r="67" spans="1:15" ht="92.25" customHeight="1">
      <c r="A67" s="145" t="s">
        <v>64</v>
      </c>
      <c r="B67" s="179" t="s">
        <v>65</v>
      </c>
      <c r="C67" s="302" t="s">
        <v>255</v>
      </c>
      <c r="D67" s="294">
        <f>+Árak!C56</f>
        <v>1560</v>
      </c>
      <c r="E67" s="293" t="s">
        <v>256</v>
      </c>
      <c r="F67" s="294">
        <f>+Árak!D56</f>
        <v>1375</v>
      </c>
      <c r="G67" s="293" t="s">
        <v>257</v>
      </c>
      <c r="H67" s="294">
        <f>+Árak!E56</f>
        <v>1550</v>
      </c>
      <c r="I67" s="293" t="s">
        <v>258</v>
      </c>
      <c r="J67" s="301">
        <f>+Árak!F56</f>
        <v>1510</v>
      </c>
      <c r="K67" s="295" t="s">
        <v>259</v>
      </c>
      <c r="L67" s="227">
        <f>+Árak!G56</f>
        <v>1550</v>
      </c>
      <c r="M67" s="258"/>
      <c r="N67" s="257"/>
      <c r="O67" s="402"/>
    </row>
    <row r="68" spans="1:15" ht="116.25" customHeight="1">
      <c r="A68" s="146" t="s">
        <v>66</v>
      </c>
      <c r="B68" s="179" t="s">
        <v>67</v>
      </c>
      <c r="C68" s="302" t="s">
        <v>260</v>
      </c>
      <c r="D68" s="294">
        <f>+Árak!C57</f>
        <v>1390</v>
      </c>
      <c r="E68" s="293" t="s">
        <v>261</v>
      </c>
      <c r="F68" s="294">
        <f>+Árak!D57</f>
        <v>1450</v>
      </c>
      <c r="G68" s="293" t="s">
        <v>364</v>
      </c>
      <c r="H68" s="294">
        <f>+Árak!E57</f>
        <v>1440</v>
      </c>
      <c r="I68" s="293" t="s">
        <v>451</v>
      </c>
      <c r="J68" s="301">
        <f>+Árak!F57</f>
        <v>1405</v>
      </c>
      <c r="K68" s="295" t="s">
        <v>452</v>
      </c>
      <c r="L68" s="227">
        <f>+Árak!G57</f>
        <v>1440</v>
      </c>
      <c r="M68" s="257"/>
      <c r="N68" s="257"/>
      <c r="O68" s="402"/>
    </row>
    <row r="69" spans="1:15" ht="143.25" customHeight="1">
      <c r="A69" s="146" t="s">
        <v>68</v>
      </c>
      <c r="B69" s="179" t="s">
        <v>69</v>
      </c>
      <c r="C69" s="317" t="s">
        <v>239</v>
      </c>
      <c r="D69" s="266">
        <f>+Árak!C58</f>
        <v>1550</v>
      </c>
      <c r="E69" s="255" t="s">
        <v>383</v>
      </c>
      <c r="F69" s="266">
        <f>+Árak!D58</f>
        <v>1560</v>
      </c>
      <c r="G69" s="255" t="s">
        <v>384</v>
      </c>
      <c r="H69" s="266">
        <f>+Árak!E58</f>
        <v>1655</v>
      </c>
      <c r="I69" s="255" t="s">
        <v>480</v>
      </c>
      <c r="J69" s="267">
        <f>+Árak!F58</f>
        <v>1455</v>
      </c>
      <c r="K69" s="268" t="s">
        <v>262</v>
      </c>
      <c r="L69" s="253">
        <f>+Árak!G58</f>
        <v>1570</v>
      </c>
      <c r="M69" s="257"/>
      <c r="N69" s="257"/>
      <c r="O69" s="402"/>
    </row>
    <row r="70" spans="1:15" ht="63" customHeight="1" thickBot="1">
      <c r="A70" s="147" t="s">
        <v>70</v>
      </c>
      <c r="B70" s="179" t="s">
        <v>73</v>
      </c>
      <c r="C70" s="321" t="s">
        <v>538</v>
      </c>
      <c r="D70" s="254">
        <f>+Árak!C59</f>
        <v>615</v>
      </c>
      <c r="E70" s="321" t="s">
        <v>539</v>
      </c>
      <c r="F70" s="254">
        <f>+Árak!D59</f>
        <v>645</v>
      </c>
      <c r="G70" s="321" t="s">
        <v>540</v>
      </c>
      <c r="H70" s="254">
        <f>+Árak!E59</f>
        <v>605</v>
      </c>
      <c r="I70" s="321" t="s">
        <v>541</v>
      </c>
      <c r="J70" s="253">
        <f>+Árak!F59</f>
        <v>595</v>
      </c>
      <c r="K70" s="322" t="s">
        <v>542</v>
      </c>
      <c r="L70" s="253">
        <f>+Árak!G59</f>
        <v>625</v>
      </c>
      <c r="M70" s="258"/>
      <c r="N70" s="257"/>
      <c r="O70" s="402"/>
    </row>
    <row r="71" spans="1:15" ht="26.25" thickBot="1">
      <c r="A71" s="147" t="s">
        <v>203</v>
      </c>
      <c r="B71" s="180" t="s">
        <v>204</v>
      </c>
      <c r="C71" s="277" t="s">
        <v>204</v>
      </c>
      <c r="D71" s="280">
        <f>+Árak!C61</f>
        <v>170</v>
      </c>
      <c r="E71" s="277" t="s">
        <v>204</v>
      </c>
      <c r="F71" s="280">
        <f>+Árak!D61</f>
        <v>170</v>
      </c>
      <c r="G71" s="278" t="s">
        <v>204</v>
      </c>
      <c r="H71" s="280">
        <f>+Árak!E61</f>
        <v>170</v>
      </c>
      <c r="I71" s="278" t="s">
        <v>204</v>
      </c>
      <c r="J71" s="306">
        <f>+Árak!F61</f>
        <v>170</v>
      </c>
      <c r="K71" s="279" t="s">
        <v>204</v>
      </c>
      <c r="L71" s="307">
        <f>+Árak!G61</f>
        <v>170</v>
      </c>
      <c r="M71" s="38"/>
      <c r="N71" s="38"/>
      <c r="O71" s="402"/>
    </row>
    <row r="72" spans="2:15" ht="13.5" thickBot="1">
      <c r="B72" s="181"/>
      <c r="C72" s="229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183"/>
    </row>
    <row r="73" spans="1:19" ht="21" customHeight="1" thickBot="1">
      <c r="A73" s="1"/>
      <c r="C73" s="234" t="s">
        <v>405</v>
      </c>
      <c r="D73" s="235"/>
      <c r="E73" s="398" t="str">
        <f>+E2</f>
        <v>08.09. Kedd</v>
      </c>
      <c r="F73" s="399"/>
      <c r="G73" s="398" t="str">
        <f>+G2</f>
        <v>08.10.  Szerda</v>
      </c>
      <c r="H73" s="399"/>
      <c r="I73" s="398" t="str">
        <f>+I2</f>
        <v>08.11. Csütörtök</v>
      </c>
      <c r="J73" s="399"/>
      <c r="K73" s="398" t="str">
        <f>+K2</f>
        <v>08.12. Péntek</v>
      </c>
      <c r="L73" s="399"/>
      <c r="M73" s="398" t="s">
        <v>506</v>
      </c>
      <c r="N73" s="399"/>
      <c r="O73" s="398" t="s">
        <v>507</v>
      </c>
      <c r="P73" s="399"/>
      <c r="S73" s="184"/>
    </row>
    <row r="74" spans="1:20" ht="101.25" customHeight="1">
      <c r="A74" s="40" t="s">
        <v>72</v>
      </c>
      <c r="B74" s="406" t="str">
        <f>"SPEED menü
"&amp;Árak!B61&amp;" Ft/hét
"&amp;Árak!B61/7&amp;" Ft/nap"</f>
        <v>SPEED menü
 Ft/hét
0 Ft/nap</v>
      </c>
      <c r="C74" s="405" t="s">
        <v>223</v>
      </c>
      <c r="D74" s="386"/>
      <c r="E74" s="385" t="s">
        <v>282</v>
      </c>
      <c r="F74" s="386"/>
      <c r="G74" s="385" t="s">
        <v>246</v>
      </c>
      <c r="H74" s="386"/>
      <c r="I74" s="385" t="s">
        <v>224</v>
      </c>
      <c r="J74" s="386"/>
      <c r="K74" s="385" t="s">
        <v>460</v>
      </c>
      <c r="L74" s="386"/>
      <c r="M74" s="385" t="s">
        <v>464</v>
      </c>
      <c r="N74" s="386"/>
      <c r="O74" s="383" t="s">
        <v>467</v>
      </c>
      <c r="P74" s="384"/>
      <c r="S74" s="232"/>
      <c r="T74" s="178"/>
    </row>
    <row r="75" spans="1:20" ht="71.25" customHeight="1">
      <c r="A75" s="41"/>
      <c r="B75" s="407"/>
      <c r="C75" s="368" t="s">
        <v>453</v>
      </c>
      <c r="D75" s="369"/>
      <c r="E75" s="383" t="s">
        <v>454</v>
      </c>
      <c r="F75" s="384"/>
      <c r="G75" s="383" t="s">
        <v>456</v>
      </c>
      <c r="H75" s="384"/>
      <c r="I75" s="411" t="s">
        <v>543</v>
      </c>
      <c r="J75" s="411"/>
      <c r="K75" s="383" t="s">
        <v>461</v>
      </c>
      <c r="L75" s="384"/>
      <c r="M75" s="383" t="s">
        <v>483</v>
      </c>
      <c r="N75" s="384"/>
      <c r="O75" s="383" t="s">
        <v>468</v>
      </c>
      <c r="P75" s="384"/>
      <c r="S75" s="232"/>
      <c r="T75" s="177"/>
    </row>
    <row r="76" spans="1:20" ht="45.75" customHeight="1">
      <c r="A76" s="41"/>
      <c r="B76" s="407"/>
      <c r="C76" s="368" t="s">
        <v>186</v>
      </c>
      <c r="D76" s="369"/>
      <c r="E76" s="383" t="s">
        <v>455</v>
      </c>
      <c r="F76" s="384"/>
      <c r="G76" s="383" t="s">
        <v>457</v>
      </c>
      <c r="H76" s="384"/>
      <c r="I76" s="383" t="s">
        <v>482</v>
      </c>
      <c r="J76" s="384"/>
      <c r="K76" s="383" t="s">
        <v>462</v>
      </c>
      <c r="L76" s="384"/>
      <c r="M76" s="383" t="s">
        <v>465</v>
      </c>
      <c r="N76" s="384"/>
      <c r="O76" s="383" t="s">
        <v>469</v>
      </c>
      <c r="P76" s="384"/>
      <c r="S76" s="232"/>
      <c r="T76" s="177"/>
    </row>
    <row r="77" spans="1:20" ht="52.5" customHeight="1" thickBot="1">
      <c r="A77" s="42"/>
      <c r="B77" s="408"/>
      <c r="C77" s="404" t="s">
        <v>544</v>
      </c>
      <c r="D77" s="404"/>
      <c r="E77" s="377" t="s">
        <v>481</v>
      </c>
      <c r="F77" s="378"/>
      <c r="G77" s="377" t="s">
        <v>458</v>
      </c>
      <c r="H77" s="378"/>
      <c r="I77" s="377" t="s">
        <v>459</v>
      </c>
      <c r="J77" s="378"/>
      <c r="K77" s="377" t="s">
        <v>463</v>
      </c>
      <c r="L77" s="378"/>
      <c r="M77" s="387" t="s">
        <v>184</v>
      </c>
      <c r="N77" s="388"/>
      <c r="O77" s="383" t="s">
        <v>484</v>
      </c>
      <c r="P77" s="384"/>
      <c r="S77" s="232"/>
      <c r="T77" s="177"/>
    </row>
    <row r="78" spans="1:20" ht="36" customHeight="1">
      <c r="A78" s="299"/>
      <c r="B78" s="300"/>
      <c r="C78" s="416" t="s">
        <v>538</v>
      </c>
      <c r="D78" s="416"/>
      <c r="E78" s="412" t="s">
        <v>539</v>
      </c>
      <c r="F78" s="412"/>
      <c r="G78" s="412" t="s">
        <v>545</v>
      </c>
      <c r="H78" s="412"/>
      <c r="I78" s="412" t="s">
        <v>546</v>
      </c>
      <c r="J78" s="412"/>
      <c r="K78" s="412" t="s">
        <v>547</v>
      </c>
      <c r="L78" s="412"/>
      <c r="M78" s="389" t="s">
        <v>466</v>
      </c>
      <c r="N78" s="390"/>
      <c r="O78" s="418" t="s">
        <v>470</v>
      </c>
      <c r="P78" s="418"/>
      <c r="S78" s="232"/>
      <c r="T78" s="177"/>
    </row>
    <row r="79" spans="1:21" ht="23.25" customHeight="1">
      <c r="A79" s="43"/>
      <c r="C79" s="39"/>
      <c r="D79" s="37"/>
      <c r="E79" s="39"/>
      <c r="F79" s="37"/>
      <c r="G79" s="39"/>
      <c r="H79" s="37"/>
      <c r="I79" s="39"/>
      <c r="J79" s="38"/>
      <c r="K79" s="39"/>
      <c r="L79" s="38"/>
      <c r="M79" s="38"/>
      <c r="N79" s="38"/>
      <c r="P79" s="44"/>
      <c r="U79" s="44"/>
    </row>
    <row r="80" spans="1:21" ht="31.5" customHeight="1" hidden="1" thickBot="1">
      <c r="A80" s="181"/>
      <c r="B80" s="181"/>
      <c r="C80" s="366"/>
      <c r="D80" s="367"/>
      <c r="E80" s="382" t="s">
        <v>385</v>
      </c>
      <c r="F80" s="382"/>
      <c r="G80" s="382" t="s">
        <v>386</v>
      </c>
      <c r="H80" s="382"/>
      <c r="I80" s="382" t="s">
        <v>387</v>
      </c>
      <c r="J80" s="382"/>
      <c r="K80" s="382" t="s">
        <v>388</v>
      </c>
      <c r="L80" s="382"/>
      <c r="M80" s="382" t="s">
        <v>391</v>
      </c>
      <c r="N80" s="382"/>
      <c r="O80" s="379" t="s">
        <v>389</v>
      </c>
      <c r="P80" s="379"/>
      <c r="Q80" s="233" t="s">
        <v>390</v>
      </c>
      <c r="U80" s="44"/>
    </row>
    <row r="81" spans="1:21" ht="80.25" customHeight="1" hidden="1">
      <c r="A81" s="363" t="s">
        <v>340</v>
      </c>
      <c r="B81" s="363" t="s">
        <v>341</v>
      </c>
      <c r="C81" s="380" t="s">
        <v>75</v>
      </c>
      <c r="D81" s="381"/>
      <c r="E81" s="373" t="s">
        <v>359</v>
      </c>
      <c r="F81" s="373"/>
      <c r="G81" s="373" t="s">
        <v>252</v>
      </c>
      <c r="H81" s="373"/>
      <c r="I81" s="373" t="s">
        <v>361</v>
      </c>
      <c r="J81" s="373"/>
      <c r="K81" s="373" t="s">
        <v>399</v>
      </c>
      <c r="L81" s="373"/>
      <c r="M81" s="373" t="s">
        <v>243</v>
      </c>
      <c r="N81" s="373"/>
      <c r="O81" s="373" t="s">
        <v>400</v>
      </c>
      <c r="P81" s="373"/>
      <c r="Q81" s="296" t="s">
        <v>370</v>
      </c>
      <c r="U81" s="44"/>
    </row>
    <row r="82" spans="1:21" ht="45.75" customHeight="1" hidden="1">
      <c r="A82" s="364"/>
      <c r="B82" s="364"/>
      <c r="C82" s="374" t="s">
        <v>76</v>
      </c>
      <c r="D82" s="375"/>
      <c r="E82" s="376" t="s">
        <v>360</v>
      </c>
      <c r="F82" s="376"/>
      <c r="G82" s="371" t="s">
        <v>349</v>
      </c>
      <c r="H82" s="371"/>
      <c r="I82" s="371" t="s">
        <v>362</v>
      </c>
      <c r="J82" s="371"/>
      <c r="K82" s="373" t="s">
        <v>363</v>
      </c>
      <c r="L82" s="373"/>
      <c r="M82" s="371" t="s">
        <v>353</v>
      </c>
      <c r="N82" s="371"/>
      <c r="O82" s="371" t="s">
        <v>354</v>
      </c>
      <c r="P82" s="371"/>
      <c r="Q82" s="297" t="s">
        <v>357</v>
      </c>
      <c r="U82" s="44"/>
    </row>
    <row r="83" spans="1:21" ht="51.75" customHeight="1" hidden="1">
      <c r="A83" s="364"/>
      <c r="B83" s="364"/>
      <c r="C83" s="374" t="s">
        <v>77</v>
      </c>
      <c r="D83" s="375"/>
      <c r="E83" s="376" t="s">
        <v>347</v>
      </c>
      <c r="F83" s="376"/>
      <c r="G83" s="371" t="s">
        <v>350</v>
      </c>
      <c r="H83" s="371"/>
      <c r="I83" s="371" t="s">
        <v>369</v>
      </c>
      <c r="J83" s="371"/>
      <c r="K83" s="371" t="s">
        <v>351</v>
      </c>
      <c r="L83" s="371"/>
      <c r="M83" s="371" t="s">
        <v>366</v>
      </c>
      <c r="N83" s="371"/>
      <c r="O83" s="371" t="s">
        <v>355</v>
      </c>
      <c r="P83" s="371"/>
      <c r="Q83" s="297" t="s">
        <v>212</v>
      </c>
      <c r="U83" s="44"/>
    </row>
    <row r="84" spans="1:21" ht="51.75" customHeight="1" hidden="1">
      <c r="A84" s="365"/>
      <c r="B84" s="365"/>
      <c r="C84" s="370" t="s">
        <v>1</v>
      </c>
      <c r="D84" s="370"/>
      <c r="E84" s="417" t="s">
        <v>348</v>
      </c>
      <c r="F84" s="417"/>
      <c r="G84" s="371" t="s">
        <v>368</v>
      </c>
      <c r="H84" s="371"/>
      <c r="I84" s="371" t="s">
        <v>365</v>
      </c>
      <c r="J84" s="371"/>
      <c r="K84" s="371" t="s">
        <v>352</v>
      </c>
      <c r="L84" s="371"/>
      <c r="M84" s="371" t="s">
        <v>373</v>
      </c>
      <c r="N84" s="371"/>
      <c r="O84" s="372" t="s">
        <v>356</v>
      </c>
      <c r="P84" s="372"/>
      <c r="Q84" s="297" t="s">
        <v>358</v>
      </c>
      <c r="U84" s="44"/>
    </row>
    <row r="85" spans="1:21" ht="27.75" customHeight="1">
      <c r="A85" s="43"/>
      <c r="C85" s="39"/>
      <c r="D85" s="37"/>
      <c r="E85" s="39"/>
      <c r="F85" s="37"/>
      <c r="G85" s="39"/>
      <c r="H85" s="37"/>
      <c r="I85" s="39"/>
      <c r="J85" s="38"/>
      <c r="K85" s="39"/>
      <c r="L85" s="38"/>
      <c r="M85" s="38"/>
      <c r="N85" s="38"/>
      <c r="P85" s="44"/>
      <c r="U85" s="44"/>
    </row>
    <row r="86" spans="1:21" ht="12.75" customHeight="1">
      <c r="A86" s="193"/>
      <c r="B86" s="413" t="s">
        <v>290</v>
      </c>
      <c r="C86" s="414" t="str">
        <f>C2</f>
        <v>08.08. Hétfő</v>
      </c>
      <c r="D86" s="415"/>
      <c r="E86" s="414" t="str">
        <f aca="true" t="shared" si="0" ref="E86:K86">E2</f>
        <v>08.09. Kedd</v>
      </c>
      <c r="F86" s="415"/>
      <c r="G86" s="414" t="str">
        <f t="shared" si="0"/>
        <v>08.10.  Szerda</v>
      </c>
      <c r="H86" s="415"/>
      <c r="I86" s="414" t="str">
        <f t="shared" si="0"/>
        <v>08.11. Csütörtök</v>
      </c>
      <c r="J86" s="415"/>
      <c r="K86" s="419" t="str">
        <f t="shared" si="0"/>
        <v>08.12. Péntek</v>
      </c>
      <c r="L86" s="419"/>
      <c r="M86" s="419" t="str">
        <f>M73</f>
        <v>08.13. Szombat</v>
      </c>
      <c r="N86" s="419"/>
      <c r="P86" s="44"/>
      <c r="U86" s="44"/>
    </row>
    <row r="87" spans="1:21" ht="45" customHeight="1">
      <c r="A87" s="193" t="s">
        <v>284</v>
      </c>
      <c r="B87" s="413"/>
      <c r="C87" s="330" t="s">
        <v>563</v>
      </c>
      <c r="D87" s="303">
        <f>+Árak!C62</f>
        <v>630</v>
      </c>
      <c r="E87" s="330" t="s">
        <v>569</v>
      </c>
      <c r="F87" s="304">
        <f>+Árak!D62</f>
        <v>710</v>
      </c>
      <c r="G87" s="330" t="s">
        <v>575</v>
      </c>
      <c r="H87" s="194">
        <v>490</v>
      </c>
      <c r="I87" s="330" t="s">
        <v>581</v>
      </c>
      <c r="J87" s="194">
        <f>+Árak!F62</f>
        <v>710</v>
      </c>
      <c r="K87" s="329" t="s">
        <v>587</v>
      </c>
      <c r="L87" s="194">
        <f>+Árak!G62</f>
        <v>715</v>
      </c>
      <c r="M87" s="305"/>
      <c r="N87" s="194">
        <f>+Árak!I62</f>
        <v>0</v>
      </c>
      <c r="P87" s="44"/>
      <c r="U87" s="44"/>
    </row>
    <row r="88" spans="1:21" ht="69" customHeight="1">
      <c r="A88" s="193" t="s">
        <v>285</v>
      </c>
      <c r="B88" s="413"/>
      <c r="C88" s="339" t="s">
        <v>564</v>
      </c>
      <c r="D88" s="303">
        <f>+Árak!C63</f>
        <v>1395</v>
      </c>
      <c r="E88" s="339" t="s">
        <v>570</v>
      </c>
      <c r="F88" s="304">
        <f>+Árak!D63</f>
        <v>1595</v>
      </c>
      <c r="G88" s="339" t="s">
        <v>576</v>
      </c>
      <c r="H88" s="194">
        <f>+Árak!E63</f>
        <v>1290</v>
      </c>
      <c r="I88" s="335" t="s">
        <v>582</v>
      </c>
      <c r="J88" s="194">
        <f>+Árak!F63</f>
        <v>1345</v>
      </c>
      <c r="K88" s="339" t="s">
        <v>588</v>
      </c>
      <c r="L88" s="194">
        <f>+Árak!G63</f>
        <v>1390</v>
      </c>
      <c r="M88" s="339" t="s">
        <v>593</v>
      </c>
      <c r="N88" s="194">
        <f>+Árak!H63</f>
        <v>1145</v>
      </c>
      <c r="P88" s="44"/>
      <c r="U88" s="44"/>
    </row>
    <row r="89" spans="1:21" ht="60" customHeight="1">
      <c r="A89" s="193" t="s">
        <v>286</v>
      </c>
      <c r="B89" s="413"/>
      <c r="C89" s="339" t="s">
        <v>565</v>
      </c>
      <c r="D89" s="303">
        <f>+Árak!C64</f>
        <v>1230</v>
      </c>
      <c r="E89" s="330" t="s">
        <v>571</v>
      </c>
      <c r="F89" s="304">
        <f>+Árak!D64</f>
        <v>1195</v>
      </c>
      <c r="G89" s="330" t="s">
        <v>577</v>
      </c>
      <c r="H89" s="194">
        <f>+Árak!E64</f>
        <v>1275</v>
      </c>
      <c r="I89" s="341" t="s">
        <v>583</v>
      </c>
      <c r="J89" s="194">
        <f>+Árak!F64</f>
        <v>1190</v>
      </c>
      <c r="K89" s="330" t="s">
        <v>589</v>
      </c>
      <c r="L89" s="194">
        <f>+Árak!G64</f>
        <v>1145</v>
      </c>
      <c r="M89" s="305"/>
      <c r="N89" s="194">
        <f>+Árak!I64</f>
        <v>0</v>
      </c>
      <c r="P89" s="44"/>
      <c r="U89" s="44"/>
    </row>
    <row r="90" spans="1:21" ht="60" customHeight="1">
      <c r="A90" s="193" t="s">
        <v>287</v>
      </c>
      <c r="B90" s="413"/>
      <c r="C90" s="330" t="s">
        <v>566</v>
      </c>
      <c r="D90" s="303">
        <f>+Árak!C65</f>
        <v>1395</v>
      </c>
      <c r="E90" s="339" t="s">
        <v>572</v>
      </c>
      <c r="F90" s="304">
        <f>+Árak!D65</f>
        <v>1180</v>
      </c>
      <c r="G90" s="334" t="s">
        <v>578</v>
      </c>
      <c r="H90" s="194">
        <f>+Árak!E65</f>
        <v>1190</v>
      </c>
      <c r="I90" s="339" t="s">
        <v>584</v>
      </c>
      <c r="J90" s="194">
        <f>+Árak!F65</f>
        <v>1345</v>
      </c>
      <c r="K90" s="342" t="s">
        <v>590</v>
      </c>
      <c r="L90" s="194">
        <f>+Árak!G65</f>
        <v>1340</v>
      </c>
      <c r="M90" s="305"/>
      <c r="N90" s="194">
        <f>+Árak!I65</f>
        <v>0</v>
      </c>
      <c r="P90" s="44"/>
      <c r="U90" s="44"/>
    </row>
    <row r="91" spans="1:21" ht="45" customHeight="1">
      <c r="A91" s="193" t="s">
        <v>288</v>
      </c>
      <c r="B91" s="413"/>
      <c r="C91" s="339" t="s">
        <v>567</v>
      </c>
      <c r="D91" s="303">
        <f>+Árak!C66</f>
        <v>1405</v>
      </c>
      <c r="E91" s="339" t="s">
        <v>573</v>
      </c>
      <c r="F91" s="304">
        <f>+Árak!D66</f>
        <v>1245</v>
      </c>
      <c r="G91" s="340" t="s">
        <v>579</v>
      </c>
      <c r="H91" s="194">
        <f>+Árak!E66</f>
        <v>1445</v>
      </c>
      <c r="I91" s="339" t="s">
        <v>585</v>
      </c>
      <c r="J91" s="194">
        <f>+Árak!F66</f>
        <v>1245</v>
      </c>
      <c r="K91" s="339" t="s">
        <v>591</v>
      </c>
      <c r="L91" s="194">
        <f>+Árak!G66</f>
        <v>1325</v>
      </c>
      <c r="M91" s="339" t="s">
        <v>594</v>
      </c>
      <c r="N91" s="194">
        <f>+Árak!H66</f>
        <v>1175</v>
      </c>
      <c r="P91" s="44"/>
      <c r="U91" s="44"/>
    </row>
    <row r="92" spans="1:21" ht="54" customHeight="1">
      <c r="A92" s="193" t="s">
        <v>289</v>
      </c>
      <c r="B92" s="413"/>
      <c r="C92" s="339" t="s">
        <v>568</v>
      </c>
      <c r="D92" s="303">
        <f>+Árak!C67</f>
        <v>1245</v>
      </c>
      <c r="E92" s="339" t="s">
        <v>574</v>
      </c>
      <c r="F92" s="304">
        <f>+Árak!D67</f>
        <v>1190</v>
      </c>
      <c r="G92" s="339" t="s">
        <v>580</v>
      </c>
      <c r="H92" s="194">
        <f>+Árak!E67</f>
        <v>1095</v>
      </c>
      <c r="I92" s="341" t="s">
        <v>586</v>
      </c>
      <c r="J92" s="194">
        <f>+Árak!F67</f>
        <v>1445</v>
      </c>
      <c r="K92" s="340" t="s">
        <v>592</v>
      </c>
      <c r="L92" s="194">
        <f>+Árak!G67</f>
        <v>1245</v>
      </c>
      <c r="M92" s="305"/>
      <c r="N92" s="194">
        <f>+Árak!I67</f>
        <v>0</v>
      </c>
      <c r="P92" s="44"/>
      <c r="U92" s="44"/>
    </row>
    <row r="93" spans="1:21" ht="12.75" customHeight="1">
      <c r="A93" s="192"/>
      <c r="C93" s="39"/>
      <c r="D93" s="37"/>
      <c r="E93" s="39"/>
      <c r="F93" s="37"/>
      <c r="G93" s="229"/>
      <c r="H93" s="37"/>
      <c r="I93" s="39"/>
      <c r="J93" s="38"/>
      <c r="K93" s="39"/>
      <c r="L93" s="38"/>
      <c r="M93" s="38"/>
      <c r="N93" s="38"/>
      <c r="P93" s="44"/>
      <c r="U93" s="44"/>
    </row>
    <row r="94" spans="1:21" ht="12.75" customHeight="1">
      <c r="A94" s="192"/>
      <c r="C94" s="39"/>
      <c r="D94" s="37"/>
      <c r="E94" s="39"/>
      <c r="F94" s="37"/>
      <c r="G94" s="229"/>
      <c r="H94" s="37"/>
      <c r="I94" s="39"/>
      <c r="J94" s="38"/>
      <c r="K94" s="39"/>
      <c r="L94" s="38"/>
      <c r="M94" s="38"/>
      <c r="N94" s="38"/>
      <c r="P94" s="44"/>
      <c r="U94" s="44"/>
    </row>
    <row r="95" spans="1:19" ht="37.5" customHeight="1">
      <c r="A95" s="318" t="s">
        <v>324</v>
      </c>
      <c r="B95" s="319"/>
      <c r="C95" s="320" t="s">
        <v>485</v>
      </c>
      <c r="D95" s="280">
        <v>129</v>
      </c>
      <c r="E95" s="320" t="s">
        <v>485</v>
      </c>
      <c r="F95" s="280">
        <v>129</v>
      </c>
      <c r="G95" s="320" t="s">
        <v>485</v>
      </c>
      <c r="H95" s="280">
        <v>129</v>
      </c>
      <c r="I95" s="320" t="s">
        <v>485</v>
      </c>
      <c r="J95" s="280">
        <v>129</v>
      </c>
      <c r="K95" s="320" t="s">
        <v>485</v>
      </c>
      <c r="L95" s="280">
        <v>129</v>
      </c>
      <c r="M95" s="4"/>
      <c r="N95" s="44"/>
      <c r="O95" s="1"/>
      <c r="S95" s="44"/>
    </row>
    <row r="96" spans="1:19" ht="37.5" customHeight="1">
      <c r="A96" s="318" t="s">
        <v>326</v>
      </c>
      <c r="B96" s="319"/>
      <c r="C96" s="320" t="s">
        <v>486</v>
      </c>
      <c r="D96" s="280">
        <v>129</v>
      </c>
      <c r="E96" s="320" t="s">
        <v>486</v>
      </c>
      <c r="F96" s="280">
        <v>129</v>
      </c>
      <c r="G96" s="320" t="s">
        <v>486</v>
      </c>
      <c r="H96" s="280">
        <v>129</v>
      </c>
      <c r="I96" s="320" t="s">
        <v>486</v>
      </c>
      <c r="J96" s="280">
        <v>129</v>
      </c>
      <c r="K96" s="320" t="s">
        <v>486</v>
      </c>
      <c r="L96" s="280">
        <v>129</v>
      </c>
      <c r="M96" s="4"/>
      <c r="N96" s="44"/>
      <c r="O96" s="1"/>
      <c r="S96" s="44"/>
    </row>
    <row r="97" spans="1:19" ht="37.5" customHeight="1">
      <c r="A97" s="318" t="s">
        <v>328</v>
      </c>
      <c r="B97" s="319"/>
      <c r="C97" s="320" t="s">
        <v>487</v>
      </c>
      <c r="D97" s="280">
        <v>129</v>
      </c>
      <c r="E97" s="320" t="s">
        <v>487</v>
      </c>
      <c r="F97" s="280">
        <v>129</v>
      </c>
      <c r="G97" s="320" t="s">
        <v>487</v>
      </c>
      <c r="H97" s="280">
        <v>129</v>
      </c>
      <c r="I97" s="320" t="s">
        <v>487</v>
      </c>
      <c r="J97" s="280">
        <v>129</v>
      </c>
      <c r="K97" s="320" t="s">
        <v>487</v>
      </c>
      <c r="L97" s="280">
        <v>129</v>
      </c>
      <c r="M97" s="4"/>
      <c r="N97" s="44"/>
      <c r="O97" s="1"/>
      <c r="S97" s="44"/>
    </row>
    <row r="98" spans="1:19" ht="37.5" customHeight="1">
      <c r="A98" s="318" t="s">
        <v>330</v>
      </c>
      <c r="B98" s="319"/>
      <c r="C98" s="320" t="s">
        <v>488</v>
      </c>
      <c r="D98" s="280">
        <v>129</v>
      </c>
      <c r="E98" s="320" t="s">
        <v>488</v>
      </c>
      <c r="F98" s="280">
        <v>129</v>
      </c>
      <c r="G98" s="320" t="s">
        <v>488</v>
      </c>
      <c r="H98" s="280">
        <v>129</v>
      </c>
      <c r="I98" s="320" t="s">
        <v>488</v>
      </c>
      <c r="J98" s="280">
        <v>129</v>
      </c>
      <c r="K98" s="320" t="s">
        <v>488</v>
      </c>
      <c r="L98" s="280">
        <v>129</v>
      </c>
      <c r="M98" s="4"/>
      <c r="N98" s="44"/>
      <c r="O98" s="1"/>
      <c r="S98" s="44"/>
    </row>
    <row r="99" spans="1:19" ht="37.5" customHeight="1">
      <c r="A99" s="318" t="s">
        <v>332</v>
      </c>
      <c r="B99" s="319"/>
      <c r="C99" s="320" t="s">
        <v>495</v>
      </c>
      <c r="D99" s="280">
        <v>229</v>
      </c>
      <c r="E99" s="320" t="s">
        <v>495</v>
      </c>
      <c r="F99" s="280">
        <v>229</v>
      </c>
      <c r="G99" s="320" t="s">
        <v>495</v>
      </c>
      <c r="H99" s="280">
        <v>229</v>
      </c>
      <c r="I99" s="320" t="s">
        <v>495</v>
      </c>
      <c r="J99" s="280">
        <v>229</v>
      </c>
      <c r="K99" s="320" t="s">
        <v>495</v>
      </c>
      <c r="L99" s="280">
        <v>229</v>
      </c>
      <c r="M99" s="4"/>
      <c r="N99" s="44"/>
      <c r="O99" s="1"/>
      <c r="S99" s="44"/>
    </row>
    <row r="100" spans="1:19" ht="37.5" customHeight="1">
      <c r="A100" s="318" t="s">
        <v>334</v>
      </c>
      <c r="B100" s="319"/>
      <c r="C100" s="320" t="s">
        <v>496</v>
      </c>
      <c r="D100" s="280">
        <v>229</v>
      </c>
      <c r="E100" s="320" t="s">
        <v>496</v>
      </c>
      <c r="F100" s="280">
        <v>229</v>
      </c>
      <c r="G100" s="320" t="s">
        <v>496</v>
      </c>
      <c r="H100" s="280">
        <v>229</v>
      </c>
      <c r="I100" s="320" t="s">
        <v>496</v>
      </c>
      <c r="J100" s="280">
        <v>229</v>
      </c>
      <c r="K100" s="320" t="s">
        <v>496</v>
      </c>
      <c r="L100" s="280">
        <v>229</v>
      </c>
      <c r="M100" s="4"/>
      <c r="N100" s="44"/>
      <c r="O100" s="1"/>
      <c r="S100" s="44"/>
    </row>
    <row r="101" spans="1:19" ht="37.5" customHeight="1">
      <c r="A101" s="318" t="s">
        <v>336</v>
      </c>
      <c r="B101" s="319"/>
      <c r="C101" s="320" t="s">
        <v>497</v>
      </c>
      <c r="D101" s="280">
        <v>229</v>
      </c>
      <c r="E101" s="320" t="s">
        <v>497</v>
      </c>
      <c r="F101" s="280">
        <v>229</v>
      </c>
      <c r="G101" s="320" t="s">
        <v>497</v>
      </c>
      <c r="H101" s="280">
        <v>229</v>
      </c>
      <c r="I101" s="320" t="s">
        <v>497</v>
      </c>
      <c r="J101" s="280">
        <v>229</v>
      </c>
      <c r="K101" s="320" t="s">
        <v>497</v>
      </c>
      <c r="L101" s="280">
        <v>229</v>
      </c>
      <c r="M101" s="4"/>
      <c r="N101" s="44"/>
      <c r="O101" s="1"/>
      <c r="S101" s="44"/>
    </row>
    <row r="102" spans="1:19" ht="37.5" customHeight="1">
      <c r="A102" s="318" t="s">
        <v>338</v>
      </c>
      <c r="B102" s="319"/>
      <c r="C102" s="320" t="s">
        <v>498</v>
      </c>
      <c r="D102" s="280">
        <v>199</v>
      </c>
      <c r="E102" s="320" t="s">
        <v>498</v>
      </c>
      <c r="F102" s="280">
        <v>199</v>
      </c>
      <c r="G102" s="320" t="s">
        <v>498</v>
      </c>
      <c r="H102" s="280">
        <v>199</v>
      </c>
      <c r="I102" s="320" t="s">
        <v>498</v>
      </c>
      <c r="J102" s="280">
        <v>199</v>
      </c>
      <c r="K102" s="320" t="s">
        <v>498</v>
      </c>
      <c r="L102" s="280">
        <v>199</v>
      </c>
      <c r="M102" s="4"/>
      <c r="N102" s="44"/>
      <c r="O102" s="1"/>
      <c r="S102" s="44"/>
    </row>
    <row r="103" spans="1:19" ht="37.5" customHeight="1">
      <c r="A103" s="318" t="s">
        <v>411</v>
      </c>
      <c r="B103" s="319"/>
      <c r="C103" s="320" t="s">
        <v>499</v>
      </c>
      <c r="D103" s="280">
        <v>199</v>
      </c>
      <c r="E103" s="320" t="s">
        <v>499</v>
      </c>
      <c r="F103" s="280">
        <v>199</v>
      </c>
      <c r="G103" s="320" t="s">
        <v>499</v>
      </c>
      <c r="H103" s="280">
        <v>199</v>
      </c>
      <c r="I103" s="320" t="s">
        <v>499</v>
      </c>
      <c r="J103" s="280">
        <v>199</v>
      </c>
      <c r="K103" s="320" t="s">
        <v>499</v>
      </c>
      <c r="L103" s="280">
        <v>199</v>
      </c>
      <c r="M103" s="4"/>
      <c r="N103" s="44"/>
      <c r="O103" s="1"/>
      <c r="S103" s="44"/>
    </row>
    <row r="104" spans="1:19" ht="37.5" customHeight="1">
      <c r="A104" s="318" t="s">
        <v>412</v>
      </c>
      <c r="B104" s="319"/>
      <c r="C104" s="320" t="s">
        <v>489</v>
      </c>
      <c r="D104" s="280">
        <v>299</v>
      </c>
      <c r="E104" s="320" t="s">
        <v>489</v>
      </c>
      <c r="F104" s="280">
        <v>299</v>
      </c>
      <c r="G104" s="320" t="s">
        <v>489</v>
      </c>
      <c r="H104" s="280">
        <v>299</v>
      </c>
      <c r="I104" s="320" t="s">
        <v>489</v>
      </c>
      <c r="J104" s="280">
        <v>299</v>
      </c>
      <c r="K104" s="320" t="s">
        <v>489</v>
      </c>
      <c r="L104" s="280">
        <v>299</v>
      </c>
      <c r="M104" s="4"/>
      <c r="N104" s="44"/>
      <c r="O104" s="1"/>
      <c r="S104" s="44"/>
    </row>
    <row r="105" spans="1:12" ht="12.75" customHeight="1">
      <c r="A105" s="318" t="s">
        <v>492</v>
      </c>
      <c r="B105" s="319"/>
      <c r="C105" s="320" t="s">
        <v>500</v>
      </c>
      <c r="D105" s="280">
        <v>299</v>
      </c>
      <c r="E105" s="320" t="s">
        <v>500</v>
      </c>
      <c r="F105" s="280">
        <v>299</v>
      </c>
      <c r="G105" s="320" t="s">
        <v>500</v>
      </c>
      <c r="H105" s="280">
        <v>299</v>
      </c>
      <c r="I105" s="320" t="s">
        <v>500</v>
      </c>
      <c r="J105" s="280">
        <v>299</v>
      </c>
      <c r="K105" s="320" t="s">
        <v>500</v>
      </c>
      <c r="L105" s="280">
        <v>299</v>
      </c>
    </row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3.5" customHeight="1"/>
    <row r="116" ht="13.5" customHeight="1"/>
    <row r="117" ht="12.75" customHeight="1"/>
    <row r="118" ht="12.75" customHeight="1"/>
    <row r="119" ht="12.75" customHeight="1"/>
  </sheetData>
  <sheetProtection selectLockedCells="1" selectUnlockedCells="1"/>
  <mergeCells count="128">
    <mergeCell ref="O78:P78"/>
    <mergeCell ref="E86:F86"/>
    <mergeCell ref="G86:H86"/>
    <mergeCell ref="I86:J86"/>
    <mergeCell ref="K86:L86"/>
    <mergeCell ref="M86:N86"/>
    <mergeCell ref="E80:F80"/>
    <mergeCell ref="G80:H80"/>
    <mergeCell ref="K80:L80"/>
    <mergeCell ref="E78:F78"/>
    <mergeCell ref="B86:B92"/>
    <mergeCell ref="C86:D86"/>
    <mergeCell ref="C78:D78"/>
    <mergeCell ref="C82:D82"/>
    <mergeCell ref="E82:F82"/>
    <mergeCell ref="G82:H82"/>
    <mergeCell ref="E84:F84"/>
    <mergeCell ref="H11:H12"/>
    <mergeCell ref="F14:F15"/>
    <mergeCell ref="B74:B77"/>
    <mergeCell ref="D23:D24"/>
    <mergeCell ref="C11:C12"/>
    <mergeCell ref="K76:L76"/>
    <mergeCell ref="E74:F74"/>
    <mergeCell ref="E75:F75"/>
    <mergeCell ref="G75:H75"/>
    <mergeCell ref="I75:J75"/>
    <mergeCell ref="A2:B2"/>
    <mergeCell ref="C2:D2"/>
    <mergeCell ref="D33:D34"/>
    <mergeCell ref="D11:D12"/>
    <mergeCell ref="D14:D15"/>
    <mergeCell ref="E77:F77"/>
    <mergeCell ref="C77:D77"/>
    <mergeCell ref="F33:F34"/>
    <mergeCell ref="C74:D74"/>
    <mergeCell ref="O67:O71"/>
    <mergeCell ref="J29:J30"/>
    <mergeCell ref="L14:L15"/>
    <mergeCell ref="O74:P74"/>
    <mergeCell ref="M74:N74"/>
    <mergeCell ref="I74:J74"/>
    <mergeCell ref="I73:J73"/>
    <mergeCell ref="K73:L73"/>
    <mergeCell ref="M73:N73"/>
    <mergeCell ref="H33:H34"/>
    <mergeCell ref="J33:J34"/>
    <mergeCell ref="G76:H76"/>
    <mergeCell ref="I76:J76"/>
    <mergeCell ref="F23:F24"/>
    <mergeCell ref="G74:H74"/>
    <mergeCell ref="E76:F76"/>
    <mergeCell ref="E73:F73"/>
    <mergeCell ref="G73:H73"/>
    <mergeCell ref="G2:H2"/>
    <mergeCell ref="I2:J2"/>
    <mergeCell ref="D29:D30"/>
    <mergeCell ref="J23:J24"/>
    <mergeCell ref="J14:J15"/>
    <mergeCell ref="F29:F30"/>
    <mergeCell ref="D26:D27"/>
    <mergeCell ref="H14:H15"/>
    <mergeCell ref="J11:J12"/>
    <mergeCell ref="F11:F12"/>
    <mergeCell ref="O77:P77"/>
    <mergeCell ref="O75:P75"/>
    <mergeCell ref="O76:P76"/>
    <mergeCell ref="O73:P73"/>
    <mergeCell ref="H23:H24"/>
    <mergeCell ref="O3:O28"/>
    <mergeCell ref="O29:O35"/>
    <mergeCell ref="L23:L24"/>
    <mergeCell ref="H26:H27"/>
    <mergeCell ref="H29:H30"/>
    <mergeCell ref="K2:L2"/>
    <mergeCell ref="F26:F27"/>
    <mergeCell ref="L33:L34"/>
    <mergeCell ref="O38:O60"/>
    <mergeCell ref="O63:O65"/>
    <mergeCell ref="J26:J27"/>
    <mergeCell ref="L29:L30"/>
    <mergeCell ref="L11:L12"/>
    <mergeCell ref="L26:L27"/>
    <mergeCell ref="E2:F2"/>
    <mergeCell ref="K75:L75"/>
    <mergeCell ref="I77:J77"/>
    <mergeCell ref="K74:L74"/>
    <mergeCell ref="M80:N80"/>
    <mergeCell ref="M75:N75"/>
    <mergeCell ref="M76:N76"/>
    <mergeCell ref="M77:N77"/>
    <mergeCell ref="M78:N78"/>
    <mergeCell ref="I78:J78"/>
    <mergeCell ref="K78:L78"/>
    <mergeCell ref="O80:P80"/>
    <mergeCell ref="C81:D81"/>
    <mergeCell ref="E81:F81"/>
    <mergeCell ref="G81:H81"/>
    <mergeCell ref="I81:J81"/>
    <mergeCell ref="K81:L81"/>
    <mergeCell ref="M81:N81"/>
    <mergeCell ref="O81:P81"/>
    <mergeCell ref="I80:J80"/>
    <mergeCell ref="E83:F83"/>
    <mergeCell ref="G83:H83"/>
    <mergeCell ref="I83:J83"/>
    <mergeCell ref="K83:L83"/>
    <mergeCell ref="M83:N83"/>
    <mergeCell ref="G77:H77"/>
    <mergeCell ref="K77:L77"/>
    <mergeCell ref="G78:H78"/>
    <mergeCell ref="G84:H84"/>
    <mergeCell ref="I84:J84"/>
    <mergeCell ref="K84:L84"/>
    <mergeCell ref="M84:N84"/>
    <mergeCell ref="O82:P82"/>
    <mergeCell ref="O83:P83"/>
    <mergeCell ref="O84:P84"/>
    <mergeCell ref="I82:J82"/>
    <mergeCell ref="K82:L82"/>
    <mergeCell ref="M82:N82"/>
    <mergeCell ref="A81:A84"/>
    <mergeCell ref="B81:B84"/>
    <mergeCell ref="C80:D80"/>
    <mergeCell ref="C75:D75"/>
    <mergeCell ref="C76:D76"/>
    <mergeCell ref="C84:D84"/>
    <mergeCell ref="C83:D83"/>
  </mergeCells>
  <printOptions gridLines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43" r:id="rId2"/>
  <rowBreaks count="4" manualBreakCount="4">
    <brk id="20" max="255" man="1"/>
    <brk id="36" max="12" man="1"/>
    <brk id="47" max="12" man="1"/>
    <brk id="59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15"/>
  <sheetViews>
    <sheetView zoomScale="80" zoomScaleNormal="80" zoomScalePageLayoutView="0" workbookViewId="0" topLeftCell="A34">
      <selection activeCell="Y78" sqref="Y78"/>
    </sheetView>
  </sheetViews>
  <sheetFormatPr defaultColWidth="9.140625" defaultRowHeight="12.75"/>
  <cols>
    <col min="1" max="1" width="6.00390625" style="45" customWidth="1"/>
    <col min="2" max="3" width="13.57421875" style="46" customWidth="1"/>
    <col min="4" max="4" width="8.7109375" style="46" customWidth="1"/>
    <col min="5" max="5" width="5.28125" style="46" customWidth="1"/>
    <col min="6" max="6" width="8.7109375" style="46" customWidth="1"/>
    <col min="7" max="7" width="6.421875" style="46" customWidth="1"/>
    <col min="8" max="8" width="8.7109375" style="46" customWidth="1"/>
    <col min="9" max="9" width="6.28125" style="46" customWidth="1"/>
    <col min="10" max="10" width="8.7109375" style="46" customWidth="1"/>
    <col min="11" max="11" width="6.421875" style="46" customWidth="1"/>
    <col min="12" max="12" width="8.7109375" style="46" customWidth="1"/>
    <col min="13" max="13" width="6.7109375" style="46" customWidth="1"/>
    <col min="14" max="14" width="9.00390625" style="45" customWidth="1"/>
    <col min="15" max="15" width="5.57421875" style="46" customWidth="1"/>
    <col min="16" max="16" width="9.28125" style="46" customWidth="1"/>
    <col min="17" max="17" width="5.140625" style="46" customWidth="1"/>
    <col min="18" max="16384" width="9.140625" style="46" customWidth="1"/>
  </cols>
  <sheetData>
    <row r="1" spans="1:17" ht="23.25" customHeight="1" thickBot="1">
      <c r="A1" s="423" t="s">
        <v>78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</row>
    <row r="2" spans="1:17" s="48" customFormat="1" ht="19.5" customHeight="1" thickBot="1">
      <c r="A2" s="47"/>
      <c r="B2" s="424" t="str">
        <f>+Étlap!A2</f>
        <v>32. hét</v>
      </c>
      <c r="C2" s="424"/>
      <c r="D2" s="425" t="s">
        <v>79</v>
      </c>
      <c r="E2" s="425"/>
      <c r="F2" s="425" t="s">
        <v>80</v>
      </c>
      <c r="G2" s="425"/>
      <c r="H2" s="425" t="s">
        <v>81</v>
      </c>
      <c r="I2" s="425"/>
      <c r="J2" s="425" t="s">
        <v>82</v>
      </c>
      <c r="K2" s="425"/>
      <c r="L2" s="426" t="s">
        <v>83</v>
      </c>
      <c r="M2" s="426"/>
      <c r="N2" s="427" t="s">
        <v>84</v>
      </c>
      <c r="O2" s="427"/>
      <c r="P2" s="427" t="s">
        <v>85</v>
      </c>
      <c r="Q2" s="427"/>
    </row>
    <row r="3" spans="1:17" s="48" customFormat="1" ht="19.5" customHeight="1">
      <c r="A3" s="49" t="s">
        <v>0</v>
      </c>
      <c r="B3" s="428" t="s">
        <v>323</v>
      </c>
      <c r="C3" s="428"/>
      <c r="D3" s="50"/>
      <c r="E3" s="51" t="s">
        <v>0</v>
      </c>
      <c r="F3" s="52"/>
      <c r="G3" s="51" t="s">
        <v>0</v>
      </c>
      <c r="H3" s="52"/>
      <c r="I3" s="51" t="s">
        <v>0</v>
      </c>
      <c r="J3" s="52"/>
      <c r="K3" s="51" t="s">
        <v>0</v>
      </c>
      <c r="L3" s="53"/>
      <c r="M3" s="54" t="s">
        <v>0</v>
      </c>
      <c r="N3" s="148"/>
      <c r="O3" s="149"/>
      <c r="P3" s="150"/>
      <c r="Q3" s="151"/>
    </row>
    <row r="4" spans="1:17" s="48" customFormat="1" ht="19.5" customHeight="1">
      <c r="A4" s="49" t="s">
        <v>2</v>
      </c>
      <c r="B4" s="422" t="s">
        <v>323</v>
      </c>
      <c r="C4" s="422"/>
      <c r="D4" s="56"/>
      <c r="E4" s="57" t="s">
        <v>2</v>
      </c>
      <c r="F4" s="58"/>
      <c r="G4" s="57" t="s">
        <v>2</v>
      </c>
      <c r="H4" s="58"/>
      <c r="I4" s="57" t="s">
        <v>2</v>
      </c>
      <c r="J4" s="58"/>
      <c r="K4" s="57" t="s">
        <v>2</v>
      </c>
      <c r="L4" s="59"/>
      <c r="M4" s="60" t="s">
        <v>2</v>
      </c>
      <c r="N4" s="152"/>
      <c r="O4" s="153"/>
      <c r="P4" s="154"/>
      <c r="Q4" s="155"/>
    </row>
    <row r="5" spans="1:17" s="66" customFormat="1" ht="22.5" customHeight="1">
      <c r="A5" s="61" t="s">
        <v>3</v>
      </c>
      <c r="B5" s="429" t="s">
        <v>4</v>
      </c>
      <c r="C5" s="429"/>
      <c r="D5" s="62"/>
      <c r="E5" s="63" t="s">
        <v>3</v>
      </c>
      <c r="F5" s="62"/>
      <c r="G5" s="63" t="s">
        <v>3</v>
      </c>
      <c r="H5" s="62"/>
      <c r="I5" s="63" t="s">
        <v>3</v>
      </c>
      <c r="J5" s="62"/>
      <c r="K5" s="64" t="s">
        <v>3</v>
      </c>
      <c r="L5" s="65"/>
      <c r="M5" s="64" t="s">
        <v>3</v>
      </c>
      <c r="N5" s="154"/>
      <c r="O5" s="155"/>
      <c r="P5" s="154"/>
      <c r="Q5" s="155"/>
    </row>
    <row r="6" spans="1:17" s="66" customFormat="1" ht="22.5" customHeight="1">
      <c r="A6" s="49" t="s">
        <v>5</v>
      </c>
      <c r="B6" s="422" t="s">
        <v>4</v>
      </c>
      <c r="C6" s="422"/>
      <c r="D6" s="58"/>
      <c r="E6" s="57" t="s">
        <v>5</v>
      </c>
      <c r="F6" s="58"/>
      <c r="G6" s="57" t="s">
        <v>5</v>
      </c>
      <c r="H6" s="58"/>
      <c r="I6" s="57" t="s">
        <v>5</v>
      </c>
      <c r="J6" s="58"/>
      <c r="K6" s="60" t="s">
        <v>5</v>
      </c>
      <c r="L6" s="59"/>
      <c r="M6" s="60" t="s">
        <v>5</v>
      </c>
      <c r="N6" s="154"/>
      <c r="O6" s="155"/>
      <c r="P6" s="154"/>
      <c r="Q6" s="155"/>
    </row>
    <row r="7" spans="1:17" s="66" customFormat="1" ht="22.5" customHeight="1">
      <c r="A7" s="49" t="s">
        <v>6</v>
      </c>
      <c r="B7" s="67" t="s">
        <v>4</v>
      </c>
      <c r="C7" s="68"/>
      <c r="D7" s="58"/>
      <c r="E7" s="57" t="s">
        <v>6</v>
      </c>
      <c r="F7" s="58"/>
      <c r="G7" s="57" t="s">
        <v>6</v>
      </c>
      <c r="H7" s="58"/>
      <c r="I7" s="57" t="s">
        <v>6</v>
      </c>
      <c r="J7" s="58"/>
      <c r="K7" s="60" t="s">
        <v>6</v>
      </c>
      <c r="L7" s="59"/>
      <c r="M7" s="60" t="s">
        <v>6</v>
      </c>
      <c r="N7" s="154"/>
      <c r="O7" s="155"/>
      <c r="P7" s="154"/>
      <c r="Q7" s="155"/>
    </row>
    <row r="8" spans="1:17" s="66" customFormat="1" ht="22.5" customHeight="1">
      <c r="A8" s="49" t="s">
        <v>7</v>
      </c>
      <c r="B8" s="422" t="s">
        <v>8</v>
      </c>
      <c r="C8" s="422"/>
      <c r="D8" s="58"/>
      <c r="E8" s="57" t="s">
        <v>7</v>
      </c>
      <c r="F8" s="58"/>
      <c r="G8" s="57" t="s">
        <v>7</v>
      </c>
      <c r="H8" s="58"/>
      <c r="I8" s="57" t="s">
        <v>7</v>
      </c>
      <c r="J8" s="58"/>
      <c r="K8" s="60" t="s">
        <v>7</v>
      </c>
      <c r="L8" s="59"/>
      <c r="M8" s="60" t="s">
        <v>7</v>
      </c>
      <c r="N8" s="154"/>
      <c r="O8" s="155"/>
      <c r="P8" s="154"/>
      <c r="Q8" s="155"/>
    </row>
    <row r="9" spans="1:17" s="66" customFormat="1" ht="22.5" customHeight="1">
      <c r="A9" s="49" t="s">
        <v>9</v>
      </c>
      <c r="B9" s="422" t="s">
        <v>10</v>
      </c>
      <c r="C9" s="422"/>
      <c r="D9" s="58"/>
      <c r="E9" s="57" t="s">
        <v>9</v>
      </c>
      <c r="F9" s="58"/>
      <c r="G9" s="57" t="s">
        <v>9</v>
      </c>
      <c r="H9" s="58"/>
      <c r="I9" s="57" t="s">
        <v>9</v>
      </c>
      <c r="J9" s="58"/>
      <c r="K9" s="60" t="s">
        <v>9</v>
      </c>
      <c r="L9" s="59"/>
      <c r="M9" s="60" t="s">
        <v>9</v>
      </c>
      <c r="N9" s="154"/>
      <c r="O9" s="155"/>
      <c r="P9" s="154"/>
      <c r="Q9" s="155"/>
    </row>
    <row r="10" spans="1:17" s="66" customFormat="1" ht="22.5" customHeight="1">
      <c r="A10" s="49" t="s">
        <v>11</v>
      </c>
      <c r="B10" s="422" t="s">
        <v>12</v>
      </c>
      <c r="C10" s="422"/>
      <c r="D10" s="58"/>
      <c r="E10" s="57" t="s">
        <v>11</v>
      </c>
      <c r="F10" s="58"/>
      <c r="G10" s="57" t="s">
        <v>11</v>
      </c>
      <c r="H10" s="58"/>
      <c r="I10" s="57" t="s">
        <v>11</v>
      </c>
      <c r="J10" s="69"/>
      <c r="K10" s="60" t="s">
        <v>11</v>
      </c>
      <c r="L10" s="70"/>
      <c r="M10" s="60" t="s">
        <v>11</v>
      </c>
      <c r="N10" s="152"/>
      <c r="O10" s="158"/>
      <c r="P10" s="154"/>
      <c r="Q10" s="155"/>
    </row>
    <row r="11" spans="1:17" s="66" customFormat="1" ht="22.5" customHeight="1">
      <c r="A11" s="49" t="s">
        <v>86</v>
      </c>
      <c r="B11" s="422" t="s">
        <v>16</v>
      </c>
      <c r="C11" s="422"/>
      <c r="D11" s="58"/>
      <c r="E11" s="57" t="s">
        <v>86</v>
      </c>
      <c r="F11" s="58"/>
      <c r="G11" s="57" t="s">
        <v>86</v>
      </c>
      <c r="H11" s="58"/>
      <c r="I11" s="57" t="s">
        <v>86</v>
      </c>
      <c r="J11" s="58"/>
      <c r="K11" s="60" t="s">
        <v>86</v>
      </c>
      <c r="L11" s="59"/>
      <c r="M11" s="60" t="s">
        <v>86</v>
      </c>
      <c r="N11" s="152"/>
      <c r="O11" s="158"/>
      <c r="P11" s="154"/>
      <c r="Q11" s="155"/>
    </row>
    <row r="12" spans="1:17" s="66" customFormat="1" ht="22.5" customHeight="1">
      <c r="A12" s="49" t="s">
        <v>87</v>
      </c>
      <c r="B12" s="422" t="s">
        <v>16</v>
      </c>
      <c r="C12" s="422"/>
      <c r="D12" s="58"/>
      <c r="E12" s="57" t="s">
        <v>87</v>
      </c>
      <c r="F12" s="58"/>
      <c r="G12" s="57" t="s">
        <v>87</v>
      </c>
      <c r="H12" s="58"/>
      <c r="I12" s="57" t="s">
        <v>87</v>
      </c>
      <c r="J12" s="159"/>
      <c r="K12" s="57" t="s">
        <v>87</v>
      </c>
      <c r="L12" s="58"/>
      <c r="M12" s="60" t="s">
        <v>87</v>
      </c>
      <c r="N12" s="152"/>
      <c r="O12" s="158"/>
      <c r="P12" s="154"/>
      <c r="Q12" s="155"/>
    </row>
    <row r="13" spans="1:17" s="66" customFormat="1" ht="22.5" customHeight="1">
      <c r="A13" s="49" t="s">
        <v>88</v>
      </c>
      <c r="B13" s="422" t="s">
        <v>16</v>
      </c>
      <c r="C13" s="422"/>
      <c r="D13" s="58"/>
      <c r="E13" s="57" t="s">
        <v>88</v>
      </c>
      <c r="F13" s="58"/>
      <c r="G13" s="57" t="s">
        <v>88</v>
      </c>
      <c r="H13" s="58"/>
      <c r="I13" s="57" t="s">
        <v>88</v>
      </c>
      <c r="J13" s="58"/>
      <c r="K13" s="57" t="s">
        <v>88</v>
      </c>
      <c r="L13" s="58"/>
      <c r="M13" s="60" t="s">
        <v>88</v>
      </c>
      <c r="N13" s="152"/>
      <c r="O13" s="158"/>
      <c r="P13" s="154"/>
      <c r="Q13" s="155"/>
    </row>
    <row r="14" spans="1:24" s="66" customFormat="1" ht="22.5" customHeight="1">
      <c r="A14" s="49" t="s">
        <v>89</v>
      </c>
      <c r="B14" s="67" t="s">
        <v>16</v>
      </c>
      <c r="C14" s="68"/>
      <c r="D14" s="58"/>
      <c r="E14" s="57" t="s">
        <v>89</v>
      </c>
      <c r="F14" s="58"/>
      <c r="G14" s="57" t="s">
        <v>89</v>
      </c>
      <c r="H14" s="58"/>
      <c r="I14" s="57" t="s">
        <v>89</v>
      </c>
      <c r="J14" s="58"/>
      <c r="K14" s="60" t="s">
        <v>89</v>
      </c>
      <c r="L14" s="59"/>
      <c r="M14" s="60" t="s">
        <v>89</v>
      </c>
      <c r="N14" s="152"/>
      <c r="O14" s="158"/>
      <c r="P14" s="154"/>
      <c r="Q14" s="155"/>
      <c r="X14" s="71"/>
    </row>
    <row r="15" spans="1:17" s="66" customFormat="1" ht="22.5" customHeight="1">
      <c r="A15" s="49" t="s">
        <v>17</v>
      </c>
      <c r="B15" s="422" t="s">
        <v>18</v>
      </c>
      <c r="C15" s="422"/>
      <c r="D15" s="58"/>
      <c r="E15" s="57" t="s">
        <v>17</v>
      </c>
      <c r="F15" s="58"/>
      <c r="G15" s="57" t="s">
        <v>17</v>
      </c>
      <c r="H15" s="58"/>
      <c r="I15" s="57" t="s">
        <v>17</v>
      </c>
      <c r="J15" s="58"/>
      <c r="K15" s="60" t="s">
        <v>17</v>
      </c>
      <c r="L15" s="59"/>
      <c r="M15" s="60" t="s">
        <v>17</v>
      </c>
      <c r="N15" s="154"/>
      <c r="O15" s="155"/>
      <c r="P15" s="154"/>
      <c r="Q15" s="155"/>
    </row>
    <row r="16" spans="1:17" s="66" customFormat="1" ht="22.5" customHeight="1">
      <c r="A16" s="49" t="s">
        <v>19</v>
      </c>
      <c r="B16" s="422" t="s">
        <v>20</v>
      </c>
      <c r="C16" s="422"/>
      <c r="D16" s="58"/>
      <c r="E16" s="57" t="s">
        <v>19</v>
      </c>
      <c r="F16" s="58"/>
      <c r="G16" s="57" t="s">
        <v>19</v>
      </c>
      <c r="H16" s="58"/>
      <c r="I16" s="57" t="s">
        <v>19</v>
      </c>
      <c r="J16" s="58"/>
      <c r="K16" s="60" t="s">
        <v>19</v>
      </c>
      <c r="L16" s="59"/>
      <c r="M16" s="60" t="s">
        <v>19</v>
      </c>
      <c r="N16" s="154"/>
      <c r="O16" s="155"/>
      <c r="P16" s="154"/>
      <c r="Q16" s="155"/>
    </row>
    <row r="17" spans="1:17" s="66" customFormat="1" ht="22.5" customHeight="1" hidden="1">
      <c r="A17" s="49" t="s">
        <v>21</v>
      </c>
      <c r="B17" s="67" t="s">
        <v>90</v>
      </c>
      <c r="C17" s="68"/>
      <c r="D17" s="58"/>
      <c r="E17" s="57" t="s">
        <v>21</v>
      </c>
      <c r="F17" s="58"/>
      <c r="G17" s="57" t="s">
        <v>21</v>
      </c>
      <c r="H17" s="58"/>
      <c r="I17" s="57" t="s">
        <v>21</v>
      </c>
      <c r="J17" s="58"/>
      <c r="K17" s="60" t="s">
        <v>21</v>
      </c>
      <c r="L17" s="59"/>
      <c r="M17" s="60" t="s">
        <v>21</v>
      </c>
      <c r="N17" s="154"/>
      <c r="O17" s="155"/>
      <c r="P17" s="154"/>
      <c r="Q17" s="155"/>
    </row>
    <row r="18" spans="1:17" s="66" customFormat="1" ht="22.5" customHeight="1">
      <c r="A18" s="49" t="s">
        <v>23</v>
      </c>
      <c r="B18" s="422" t="s">
        <v>24</v>
      </c>
      <c r="C18" s="422"/>
      <c r="D18" s="58"/>
      <c r="E18" s="57" t="s">
        <v>23</v>
      </c>
      <c r="F18" s="58"/>
      <c r="G18" s="57" t="s">
        <v>23</v>
      </c>
      <c r="H18" s="58"/>
      <c r="I18" s="57" t="s">
        <v>23</v>
      </c>
      <c r="J18" s="58"/>
      <c r="K18" s="60" t="s">
        <v>23</v>
      </c>
      <c r="L18" s="59"/>
      <c r="M18" s="60" t="s">
        <v>23</v>
      </c>
      <c r="N18" s="154"/>
      <c r="O18" s="155"/>
      <c r="P18" s="154"/>
      <c r="Q18" s="155"/>
    </row>
    <row r="19" spans="1:17" s="66" customFormat="1" ht="22.5" customHeight="1">
      <c r="A19" s="49" t="s">
        <v>25</v>
      </c>
      <c r="B19" s="422" t="s">
        <v>24</v>
      </c>
      <c r="C19" s="422"/>
      <c r="D19" s="58"/>
      <c r="E19" s="57" t="s">
        <v>25</v>
      </c>
      <c r="F19" s="58"/>
      <c r="G19" s="57" t="s">
        <v>25</v>
      </c>
      <c r="H19" s="58"/>
      <c r="I19" s="57" t="s">
        <v>25</v>
      </c>
      <c r="J19" s="58"/>
      <c r="K19" s="60" t="s">
        <v>25</v>
      </c>
      <c r="L19" s="59"/>
      <c r="M19" s="60" t="s">
        <v>25</v>
      </c>
      <c r="N19" s="154"/>
      <c r="O19" s="155"/>
      <c r="P19" s="154"/>
      <c r="Q19" s="155"/>
    </row>
    <row r="20" spans="1:17" s="66" customFormat="1" ht="22.5" customHeight="1">
      <c r="A20" s="49" t="s">
        <v>91</v>
      </c>
      <c r="B20" s="422" t="s">
        <v>24</v>
      </c>
      <c r="C20" s="422"/>
      <c r="D20" s="58"/>
      <c r="E20" s="57" t="s">
        <v>91</v>
      </c>
      <c r="F20" s="58"/>
      <c r="G20" s="57" t="s">
        <v>91</v>
      </c>
      <c r="H20" s="58"/>
      <c r="I20" s="57" t="s">
        <v>91</v>
      </c>
      <c r="J20" s="58"/>
      <c r="K20" s="60" t="s">
        <v>91</v>
      </c>
      <c r="L20" s="59"/>
      <c r="M20" s="60" t="s">
        <v>91</v>
      </c>
      <c r="N20" s="154"/>
      <c r="O20" s="155"/>
      <c r="P20" s="154"/>
      <c r="Q20" s="155"/>
    </row>
    <row r="21" spans="1:17" s="66" customFormat="1" ht="22.5" customHeight="1">
      <c r="A21" s="49" t="s">
        <v>92</v>
      </c>
      <c r="B21" s="67" t="s">
        <v>24</v>
      </c>
      <c r="C21" s="68"/>
      <c r="D21" s="58"/>
      <c r="E21" s="57" t="s">
        <v>92</v>
      </c>
      <c r="F21" s="58"/>
      <c r="G21" s="57" t="s">
        <v>92</v>
      </c>
      <c r="H21" s="58"/>
      <c r="I21" s="57" t="s">
        <v>92</v>
      </c>
      <c r="J21" s="58"/>
      <c r="K21" s="60" t="s">
        <v>92</v>
      </c>
      <c r="L21" s="59"/>
      <c r="M21" s="60" t="s">
        <v>92</v>
      </c>
      <c r="N21" s="154"/>
      <c r="O21" s="155"/>
      <c r="P21" s="154"/>
      <c r="Q21" s="155"/>
    </row>
    <row r="22" spans="1:17" s="66" customFormat="1" ht="22.5" customHeight="1">
      <c r="A22" s="49" t="s">
        <v>93</v>
      </c>
      <c r="B22" s="422" t="s">
        <v>24</v>
      </c>
      <c r="C22" s="422"/>
      <c r="D22" s="58"/>
      <c r="E22" s="57" t="s">
        <v>93</v>
      </c>
      <c r="F22" s="58"/>
      <c r="G22" s="57" t="s">
        <v>93</v>
      </c>
      <c r="H22" s="58"/>
      <c r="I22" s="57" t="s">
        <v>93</v>
      </c>
      <c r="J22" s="58"/>
      <c r="K22" s="60" t="s">
        <v>93</v>
      </c>
      <c r="L22" s="59"/>
      <c r="M22" s="60" t="s">
        <v>93</v>
      </c>
      <c r="N22" s="154"/>
      <c r="O22" s="155"/>
      <c r="P22" s="154"/>
      <c r="Q22" s="155"/>
    </row>
    <row r="23" spans="1:17" s="66" customFormat="1" ht="22.5" customHeight="1">
      <c r="A23" s="49" t="s">
        <v>94</v>
      </c>
      <c r="B23" s="67" t="s">
        <v>24</v>
      </c>
      <c r="C23" s="68"/>
      <c r="D23" s="58"/>
      <c r="E23" s="57" t="s">
        <v>94</v>
      </c>
      <c r="F23" s="58"/>
      <c r="G23" s="57" t="s">
        <v>94</v>
      </c>
      <c r="H23" s="58"/>
      <c r="I23" s="57" t="s">
        <v>94</v>
      </c>
      <c r="J23" s="58"/>
      <c r="K23" s="60" t="s">
        <v>94</v>
      </c>
      <c r="L23" s="59"/>
      <c r="M23" s="60" t="s">
        <v>94</v>
      </c>
      <c r="N23" s="154"/>
      <c r="O23" s="155"/>
      <c r="P23" s="154"/>
      <c r="Q23" s="155"/>
    </row>
    <row r="24" spans="1:17" s="66" customFormat="1" ht="22.5" customHeight="1">
      <c r="A24" s="49" t="s">
        <v>95</v>
      </c>
      <c r="B24" s="422" t="s">
        <v>24</v>
      </c>
      <c r="C24" s="422"/>
      <c r="D24" s="58"/>
      <c r="E24" s="57" t="s">
        <v>95</v>
      </c>
      <c r="F24" s="58"/>
      <c r="G24" s="57" t="s">
        <v>95</v>
      </c>
      <c r="H24" s="58"/>
      <c r="I24" s="57" t="s">
        <v>95</v>
      </c>
      <c r="J24" s="58"/>
      <c r="K24" s="60" t="s">
        <v>95</v>
      </c>
      <c r="L24" s="59"/>
      <c r="M24" s="60" t="s">
        <v>95</v>
      </c>
      <c r="N24" s="154"/>
      <c r="O24" s="155"/>
      <c r="P24" s="154"/>
      <c r="Q24" s="155"/>
    </row>
    <row r="25" spans="1:17" s="66" customFormat="1" ht="22.5" customHeight="1">
      <c r="A25" s="49" t="s">
        <v>96</v>
      </c>
      <c r="B25" s="67" t="s">
        <v>24</v>
      </c>
      <c r="C25" s="68"/>
      <c r="D25" s="58"/>
      <c r="E25" s="57" t="s">
        <v>96</v>
      </c>
      <c r="F25" s="58"/>
      <c r="G25" s="57" t="s">
        <v>96</v>
      </c>
      <c r="H25" s="58"/>
      <c r="I25" s="57" t="s">
        <v>96</v>
      </c>
      <c r="J25" s="58"/>
      <c r="K25" s="60" t="s">
        <v>96</v>
      </c>
      <c r="L25" s="59"/>
      <c r="M25" s="60" t="s">
        <v>96</v>
      </c>
      <c r="N25" s="154"/>
      <c r="O25" s="155"/>
      <c r="P25" s="154"/>
      <c r="Q25" s="155"/>
    </row>
    <row r="26" spans="1:17" s="66" customFormat="1" ht="22.5" customHeight="1">
      <c r="A26" s="49" t="s">
        <v>29</v>
      </c>
      <c r="B26" s="422" t="s">
        <v>24</v>
      </c>
      <c r="C26" s="422"/>
      <c r="D26" s="58"/>
      <c r="E26" s="57" t="s">
        <v>29</v>
      </c>
      <c r="F26" s="58"/>
      <c r="G26" s="57" t="s">
        <v>29</v>
      </c>
      <c r="H26" s="58"/>
      <c r="I26" s="57" t="s">
        <v>29</v>
      </c>
      <c r="J26" s="58"/>
      <c r="K26" s="60" t="s">
        <v>29</v>
      </c>
      <c r="L26" s="59"/>
      <c r="M26" s="60" t="s">
        <v>29</v>
      </c>
      <c r="N26" s="152"/>
      <c r="O26" s="158"/>
      <c r="P26" s="154"/>
      <c r="Q26" s="155"/>
    </row>
    <row r="27" spans="1:17" s="66" customFormat="1" ht="22.5" customHeight="1">
      <c r="A27" s="49" t="s">
        <v>97</v>
      </c>
      <c r="B27" s="422" t="s">
        <v>98</v>
      </c>
      <c r="C27" s="422"/>
      <c r="D27" s="58"/>
      <c r="E27" s="57" t="s">
        <v>97</v>
      </c>
      <c r="F27" s="58"/>
      <c r="G27" s="57" t="s">
        <v>97</v>
      </c>
      <c r="H27" s="58"/>
      <c r="I27" s="57" t="s">
        <v>97</v>
      </c>
      <c r="J27" s="58"/>
      <c r="K27" s="60" t="s">
        <v>97</v>
      </c>
      <c r="L27" s="59"/>
      <c r="M27" s="60" t="s">
        <v>97</v>
      </c>
      <c r="N27" s="152"/>
      <c r="O27" s="158"/>
      <c r="P27" s="154"/>
      <c r="Q27" s="155"/>
    </row>
    <row r="28" spans="1:17" s="66" customFormat="1" ht="22.5" customHeight="1" thickBot="1">
      <c r="A28" s="49" t="s">
        <v>99</v>
      </c>
      <c r="B28" s="422" t="s">
        <v>98</v>
      </c>
      <c r="C28" s="422"/>
      <c r="D28" s="58"/>
      <c r="E28" s="57" t="s">
        <v>99</v>
      </c>
      <c r="F28" s="58"/>
      <c r="G28" s="57" t="s">
        <v>99</v>
      </c>
      <c r="H28" s="58"/>
      <c r="I28" s="57" t="s">
        <v>99</v>
      </c>
      <c r="J28" s="58"/>
      <c r="K28" s="60" t="s">
        <v>99</v>
      </c>
      <c r="L28" s="59"/>
      <c r="M28" s="60" t="s">
        <v>99</v>
      </c>
      <c r="N28" s="152"/>
      <c r="O28" s="158"/>
      <c r="P28" s="154"/>
      <c r="Q28" s="155"/>
    </row>
    <row r="29" spans="1:17" s="66" customFormat="1" ht="22.5" customHeight="1" hidden="1" thickBot="1">
      <c r="A29" s="49" t="s">
        <v>32</v>
      </c>
      <c r="B29" s="432" t="s">
        <v>33</v>
      </c>
      <c r="C29" s="432"/>
      <c r="D29" s="58"/>
      <c r="E29" s="57" t="s">
        <v>32</v>
      </c>
      <c r="F29" s="58"/>
      <c r="G29" s="57" t="s">
        <v>32</v>
      </c>
      <c r="H29" s="58"/>
      <c r="I29" s="57" t="s">
        <v>32</v>
      </c>
      <c r="J29" s="58"/>
      <c r="K29" s="60" t="s">
        <v>32</v>
      </c>
      <c r="L29" s="59"/>
      <c r="M29" s="60" t="s">
        <v>32</v>
      </c>
      <c r="N29" s="152"/>
      <c r="O29" s="158"/>
      <c r="P29" s="154"/>
      <c r="Q29" s="155"/>
    </row>
    <row r="30" spans="1:17" s="66" customFormat="1" ht="33" customHeight="1">
      <c r="A30" s="49" t="s">
        <v>34</v>
      </c>
      <c r="B30" s="196" t="s">
        <v>113</v>
      </c>
      <c r="C30" s="197"/>
      <c r="D30" s="58"/>
      <c r="E30" s="57" t="s">
        <v>34</v>
      </c>
      <c r="F30" s="58"/>
      <c r="G30" s="57" t="s">
        <v>34</v>
      </c>
      <c r="H30" s="58"/>
      <c r="I30" s="57" t="s">
        <v>34</v>
      </c>
      <c r="J30" s="58"/>
      <c r="K30" s="60" t="s">
        <v>34</v>
      </c>
      <c r="L30" s="59"/>
      <c r="M30" s="60" t="s">
        <v>34</v>
      </c>
      <c r="N30" s="154"/>
      <c r="O30" s="155"/>
      <c r="P30" s="154"/>
      <c r="Q30" s="155"/>
    </row>
    <row r="31" spans="1:17" s="74" customFormat="1" ht="33" customHeight="1">
      <c r="A31" s="129" t="s">
        <v>35</v>
      </c>
      <c r="B31" s="55" t="s">
        <v>112</v>
      </c>
      <c r="C31" s="73"/>
      <c r="D31" s="58"/>
      <c r="E31" s="57" t="s">
        <v>35</v>
      </c>
      <c r="F31" s="58"/>
      <c r="G31" s="57" t="s">
        <v>35</v>
      </c>
      <c r="H31" s="58"/>
      <c r="I31" s="57" t="s">
        <v>35</v>
      </c>
      <c r="J31" s="58"/>
      <c r="K31" s="60" t="s">
        <v>35</v>
      </c>
      <c r="L31" s="59"/>
      <c r="M31" s="60" t="s">
        <v>35</v>
      </c>
      <c r="N31" s="154"/>
      <c r="O31" s="155"/>
      <c r="P31" s="154"/>
      <c r="Q31" s="155"/>
    </row>
    <row r="32" spans="1:17" s="66" customFormat="1" ht="33" customHeight="1">
      <c r="A32" s="129" t="s">
        <v>36</v>
      </c>
      <c r="B32" s="55" t="s">
        <v>111</v>
      </c>
      <c r="C32" s="73"/>
      <c r="D32" s="58"/>
      <c r="E32" s="57" t="s">
        <v>36</v>
      </c>
      <c r="F32" s="58"/>
      <c r="G32" s="57" t="s">
        <v>36</v>
      </c>
      <c r="H32" s="58"/>
      <c r="I32" s="57" t="s">
        <v>36</v>
      </c>
      <c r="J32" s="58"/>
      <c r="K32" s="60" t="s">
        <v>36</v>
      </c>
      <c r="L32" s="59"/>
      <c r="M32" s="60" t="s">
        <v>36</v>
      </c>
      <c r="N32" s="154"/>
      <c r="O32" s="155"/>
      <c r="P32" s="154"/>
      <c r="Q32" s="155"/>
    </row>
    <row r="33" spans="1:17" ht="31.5" customHeight="1" thickBot="1">
      <c r="A33" s="129" t="s">
        <v>37</v>
      </c>
      <c r="B33" s="195" t="s">
        <v>110</v>
      </c>
      <c r="C33" s="198"/>
      <c r="D33" s="58"/>
      <c r="E33" s="57" t="s">
        <v>37</v>
      </c>
      <c r="F33" s="58"/>
      <c r="G33" s="57" t="s">
        <v>37</v>
      </c>
      <c r="H33" s="58"/>
      <c r="I33" s="57" t="s">
        <v>37</v>
      </c>
      <c r="J33" s="58"/>
      <c r="K33" s="60" t="s">
        <v>37</v>
      </c>
      <c r="L33" s="59"/>
      <c r="M33" s="60" t="s">
        <v>37</v>
      </c>
      <c r="N33" s="154"/>
      <c r="O33" s="155"/>
      <c r="P33" s="154"/>
      <c r="Q33" s="155"/>
    </row>
    <row r="34" spans="1:17" ht="22.5" customHeight="1">
      <c r="A34" s="49" t="s">
        <v>38</v>
      </c>
      <c r="B34" s="433" t="s">
        <v>39</v>
      </c>
      <c r="C34" s="433"/>
      <c r="D34" s="58"/>
      <c r="E34" s="57" t="s">
        <v>38</v>
      </c>
      <c r="F34" s="58"/>
      <c r="G34" s="57" t="s">
        <v>38</v>
      </c>
      <c r="H34" s="58"/>
      <c r="I34" s="57" t="s">
        <v>38</v>
      </c>
      <c r="J34" s="58"/>
      <c r="K34" s="60" t="s">
        <v>38</v>
      </c>
      <c r="L34" s="59"/>
      <c r="M34" s="60" t="s">
        <v>38</v>
      </c>
      <c r="N34" s="154"/>
      <c r="O34" s="155"/>
      <c r="P34" s="154"/>
      <c r="Q34" s="155"/>
    </row>
    <row r="35" spans="1:17" ht="22.5" customHeight="1">
      <c r="A35" s="49" t="s">
        <v>406</v>
      </c>
      <c r="B35" s="298"/>
      <c r="C35" s="298"/>
      <c r="D35" s="58"/>
      <c r="E35" s="57" t="s">
        <v>406</v>
      </c>
      <c r="F35" s="58"/>
      <c r="G35" s="57" t="s">
        <v>406</v>
      </c>
      <c r="H35" s="58"/>
      <c r="I35" s="57" t="s">
        <v>406</v>
      </c>
      <c r="J35" s="58"/>
      <c r="K35" s="60" t="s">
        <v>406</v>
      </c>
      <c r="L35" s="59"/>
      <c r="M35" s="60" t="s">
        <v>406</v>
      </c>
      <c r="N35" s="154"/>
      <c r="O35" s="155"/>
      <c r="P35" s="154"/>
      <c r="Q35" s="155"/>
    </row>
    <row r="36" spans="1:17" ht="22.5" customHeight="1">
      <c r="A36" s="76" t="s">
        <v>407</v>
      </c>
      <c r="B36" s="422" t="s">
        <v>41</v>
      </c>
      <c r="C36" s="422"/>
      <c r="D36" s="58"/>
      <c r="E36" s="57" t="s">
        <v>407</v>
      </c>
      <c r="F36" s="58"/>
      <c r="G36" s="57" t="s">
        <v>407</v>
      </c>
      <c r="H36" s="58"/>
      <c r="I36" s="57" t="s">
        <v>407</v>
      </c>
      <c r="J36" s="69"/>
      <c r="K36" s="60" t="s">
        <v>407</v>
      </c>
      <c r="L36" s="70"/>
      <c r="M36" s="60" t="s">
        <v>407</v>
      </c>
      <c r="N36" s="154"/>
      <c r="O36" s="155"/>
      <c r="P36" s="154"/>
      <c r="Q36" s="155"/>
    </row>
    <row r="37" spans="1:17" ht="27" customHeight="1">
      <c r="A37" s="76" t="s">
        <v>408</v>
      </c>
      <c r="B37" s="422" t="s">
        <v>41</v>
      </c>
      <c r="C37" s="422"/>
      <c r="D37" s="58"/>
      <c r="E37" s="57" t="s">
        <v>408</v>
      </c>
      <c r="F37" s="58"/>
      <c r="G37" s="57" t="s">
        <v>408</v>
      </c>
      <c r="H37" s="58"/>
      <c r="I37" s="57" t="s">
        <v>408</v>
      </c>
      <c r="J37" s="69"/>
      <c r="K37" s="60" t="s">
        <v>408</v>
      </c>
      <c r="L37" s="70"/>
      <c r="M37" s="60" t="s">
        <v>408</v>
      </c>
      <c r="N37" s="154"/>
      <c r="O37" s="155"/>
      <c r="P37" s="154"/>
      <c r="Q37" s="155"/>
    </row>
    <row r="38" spans="1:17" ht="20.25" customHeight="1">
      <c r="A38" s="76" t="s">
        <v>409</v>
      </c>
      <c r="B38" s="422" t="s">
        <v>44</v>
      </c>
      <c r="C38" s="422"/>
      <c r="D38" s="58"/>
      <c r="E38" s="57" t="s">
        <v>409</v>
      </c>
      <c r="F38" s="58"/>
      <c r="G38" s="57" t="s">
        <v>409</v>
      </c>
      <c r="H38" s="58"/>
      <c r="I38" s="57" t="s">
        <v>409</v>
      </c>
      <c r="J38" s="69"/>
      <c r="K38" s="60" t="s">
        <v>409</v>
      </c>
      <c r="L38" s="70"/>
      <c r="M38" s="60" t="s">
        <v>409</v>
      </c>
      <c r="N38" s="154"/>
      <c r="O38" s="155"/>
      <c r="P38" s="154"/>
      <c r="Q38" s="155"/>
    </row>
    <row r="39" spans="1:17" ht="22.5" customHeight="1">
      <c r="A39" s="76" t="s">
        <v>410</v>
      </c>
      <c r="B39" s="422" t="s">
        <v>44</v>
      </c>
      <c r="C39" s="422"/>
      <c r="D39" s="58"/>
      <c r="E39" s="57" t="s">
        <v>410</v>
      </c>
      <c r="F39" s="58"/>
      <c r="G39" s="57" t="s">
        <v>410</v>
      </c>
      <c r="H39" s="58"/>
      <c r="I39" s="57" t="s">
        <v>410</v>
      </c>
      <c r="J39" s="69"/>
      <c r="K39" s="60" t="s">
        <v>410</v>
      </c>
      <c r="L39" s="70"/>
      <c r="M39" s="60" t="s">
        <v>410</v>
      </c>
      <c r="N39" s="154"/>
      <c r="O39" s="155"/>
      <c r="P39" s="154"/>
      <c r="Q39" s="155"/>
    </row>
    <row r="40" spans="1:17" ht="22.5" customHeight="1" thickBot="1">
      <c r="A40" s="77" t="s">
        <v>46</v>
      </c>
      <c r="B40" s="430" t="s">
        <v>47</v>
      </c>
      <c r="C40" s="431"/>
      <c r="D40" s="58"/>
      <c r="E40" s="57" t="s">
        <v>46</v>
      </c>
      <c r="F40" s="58"/>
      <c r="G40" s="57" t="s">
        <v>46</v>
      </c>
      <c r="H40" s="58"/>
      <c r="I40" s="57" t="s">
        <v>46</v>
      </c>
      <c r="J40" s="58"/>
      <c r="K40" s="57" t="s">
        <v>46</v>
      </c>
      <c r="L40" s="58"/>
      <c r="M40" s="60" t="s">
        <v>46</v>
      </c>
      <c r="N40" s="154"/>
      <c r="O40" s="155"/>
      <c r="P40" s="154"/>
      <c r="Q40" s="155"/>
    </row>
    <row r="41" spans="1:17" ht="22.5" customHeight="1">
      <c r="A41" s="77" t="s">
        <v>273</v>
      </c>
      <c r="B41" s="199" t="s">
        <v>291</v>
      </c>
      <c r="C41" s="200"/>
      <c r="D41" s="58"/>
      <c r="E41" s="57" t="s">
        <v>273</v>
      </c>
      <c r="F41" s="58"/>
      <c r="G41" s="57" t="s">
        <v>273</v>
      </c>
      <c r="H41" s="58"/>
      <c r="I41" s="57" t="s">
        <v>273</v>
      </c>
      <c r="J41" s="58"/>
      <c r="K41" s="57" t="s">
        <v>273</v>
      </c>
      <c r="L41" s="58"/>
      <c r="M41" s="60" t="s">
        <v>273</v>
      </c>
      <c r="N41" s="154"/>
      <c r="O41" s="155"/>
      <c r="P41" s="154"/>
      <c r="Q41" s="155"/>
    </row>
    <row r="42" spans="1:17" ht="22.5" customHeight="1" thickBot="1">
      <c r="A42" s="77" t="s">
        <v>274</v>
      </c>
      <c r="B42" s="201" t="s">
        <v>292</v>
      </c>
      <c r="C42" s="202"/>
      <c r="D42" s="58"/>
      <c r="E42" s="57" t="s">
        <v>274</v>
      </c>
      <c r="F42" s="58"/>
      <c r="G42" s="57" t="s">
        <v>274</v>
      </c>
      <c r="H42" s="58"/>
      <c r="I42" s="57" t="s">
        <v>274</v>
      </c>
      <c r="J42" s="58"/>
      <c r="K42" s="57" t="s">
        <v>274</v>
      </c>
      <c r="L42" s="58"/>
      <c r="M42" s="60" t="s">
        <v>274</v>
      </c>
      <c r="N42" s="154"/>
      <c r="O42" s="155"/>
      <c r="P42" s="154"/>
      <c r="Q42" s="155"/>
    </row>
    <row r="43" spans="1:17" ht="22.5" customHeight="1">
      <c r="A43" s="77" t="s">
        <v>299</v>
      </c>
      <c r="B43" s="434" t="s">
        <v>342</v>
      </c>
      <c r="C43" s="435"/>
      <c r="D43" s="58"/>
      <c r="E43" s="57" t="s">
        <v>299</v>
      </c>
      <c r="F43" s="58"/>
      <c r="G43" s="57" t="s">
        <v>299</v>
      </c>
      <c r="H43" s="58"/>
      <c r="I43" s="57" t="s">
        <v>299</v>
      </c>
      <c r="J43" s="58"/>
      <c r="K43" s="57" t="s">
        <v>299</v>
      </c>
      <c r="L43" s="58"/>
      <c r="M43" s="60" t="s">
        <v>299</v>
      </c>
      <c r="N43" s="156"/>
      <c r="O43" s="157"/>
      <c r="P43" s="154"/>
      <c r="Q43" s="155"/>
    </row>
    <row r="44" spans="1:17" ht="22.5" customHeight="1">
      <c r="A44" s="77" t="s">
        <v>300</v>
      </c>
      <c r="B44" s="436" t="s">
        <v>343</v>
      </c>
      <c r="C44" s="435"/>
      <c r="D44" s="58"/>
      <c r="E44" s="57" t="s">
        <v>300</v>
      </c>
      <c r="F44" s="58"/>
      <c r="G44" s="57" t="s">
        <v>300</v>
      </c>
      <c r="H44" s="58"/>
      <c r="I44" s="57" t="s">
        <v>300</v>
      </c>
      <c r="J44" s="58"/>
      <c r="K44" s="57" t="s">
        <v>300</v>
      </c>
      <c r="L44" s="58"/>
      <c r="M44" s="60" t="s">
        <v>300</v>
      </c>
      <c r="N44" s="152"/>
      <c r="O44" s="158"/>
      <c r="P44" s="154"/>
      <c r="Q44" s="155"/>
    </row>
    <row r="45" spans="1:17" ht="22.5" customHeight="1">
      <c r="A45" s="77" t="s">
        <v>301</v>
      </c>
      <c r="B45" s="438" t="s">
        <v>343</v>
      </c>
      <c r="C45" s="439"/>
      <c r="D45" s="58"/>
      <c r="E45" s="57" t="s">
        <v>301</v>
      </c>
      <c r="F45" s="58"/>
      <c r="G45" s="57" t="s">
        <v>301</v>
      </c>
      <c r="H45" s="58"/>
      <c r="I45" s="57" t="s">
        <v>301</v>
      </c>
      <c r="J45" s="58"/>
      <c r="K45" s="57" t="s">
        <v>301</v>
      </c>
      <c r="L45" s="58"/>
      <c r="M45" s="60" t="s">
        <v>301</v>
      </c>
      <c r="N45" s="156"/>
      <c r="O45" s="157"/>
      <c r="P45" s="154"/>
      <c r="Q45" s="155"/>
    </row>
    <row r="46" spans="1:17" ht="22.5" customHeight="1">
      <c r="A46" s="77" t="s">
        <v>302</v>
      </c>
      <c r="B46" s="437" t="s">
        <v>343</v>
      </c>
      <c r="C46" s="437"/>
      <c r="D46" s="58"/>
      <c r="E46" s="57" t="s">
        <v>302</v>
      </c>
      <c r="F46" s="58"/>
      <c r="G46" s="57" t="s">
        <v>302</v>
      </c>
      <c r="H46" s="58"/>
      <c r="I46" s="57" t="s">
        <v>302</v>
      </c>
      <c r="J46" s="58"/>
      <c r="K46" s="57" t="s">
        <v>302</v>
      </c>
      <c r="L46" s="58"/>
      <c r="M46" s="60" t="s">
        <v>302</v>
      </c>
      <c r="N46" s="152"/>
      <c r="O46" s="158"/>
      <c r="P46" s="154"/>
      <c r="Q46" s="155"/>
    </row>
    <row r="47" spans="1:17" ht="22.5" customHeight="1">
      <c r="A47" s="77" t="s">
        <v>303</v>
      </c>
      <c r="B47" s="437" t="s">
        <v>343</v>
      </c>
      <c r="C47" s="437"/>
      <c r="D47" s="58"/>
      <c r="E47" s="57" t="s">
        <v>303</v>
      </c>
      <c r="F47" s="58"/>
      <c r="G47" s="57" t="s">
        <v>303</v>
      </c>
      <c r="H47" s="58"/>
      <c r="I47" s="57" t="s">
        <v>303</v>
      </c>
      <c r="J47" s="58"/>
      <c r="K47" s="57" t="s">
        <v>303</v>
      </c>
      <c r="L47" s="58"/>
      <c r="M47" s="60" t="s">
        <v>303</v>
      </c>
      <c r="N47" s="152"/>
      <c r="O47" s="158"/>
      <c r="P47" s="154"/>
      <c r="Q47" s="155"/>
    </row>
    <row r="48" spans="1:17" ht="22.5" customHeight="1" thickBot="1">
      <c r="A48" s="77" t="s">
        <v>304</v>
      </c>
      <c r="B48" s="437" t="s">
        <v>343</v>
      </c>
      <c r="C48" s="434"/>
      <c r="D48" s="58"/>
      <c r="E48" s="57" t="s">
        <v>304</v>
      </c>
      <c r="F48" s="58"/>
      <c r="G48" s="57" t="s">
        <v>304</v>
      </c>
      <c r="H48" s="58"/>
      <c r="I48" s="57" t="s">
        <v>304</v>
      </c>
      <c r="J48" s="58"/>
      <c r="K48" s="57" t="s">
        <v>304</v>
      </c>
      <c r="L48" s="58"/>
      <c r="M48" s="60" t="s">
        <v>304</v>
      </c>
      <c r="N48" s="152"/>
      <c r="O48" s="158"/>
      <c r="P48" s="154"/>
      <c r="Q48" s="155"/>
    </row>
    <row r="49" spans="1:17" ht="28.5" customHeight="1" thickBot="1">
      <c r="A49" s="77" t="s">
        <v>305</v>
      </c>
      <c r="B49" s="72" t="s">
        <v>344</v>
      </c>
      <c r="C49" s="203"/>
      <c r="D49" s="58"/>
      <c r="E49" s="57" t="s">
        <v>305</v>
      </c>
      <c r="F49" s="58"/>
      <c r="G49" s="57" t="s">
        <v>305</v>
      </c>
      <c r="H49" s="58"/>
      <c r="I49" s="57" t="s">
        <v>305</v>
      </c>
      <c r="J49" s="58"/>
      <c r="K49" s="57" t="s">
        <v>305</v>
      </c>
      <c r="L49" s="58"/>
      <c r="M49" s="60" t="s">
        <v>305</v>
      </c>
      <c r="N49" s="156"/>
      <c r="O49" s="157"/>
      <c r="P49" s="154"/>
      <c r="Q49" s="155"/>
    </row>
    <row r="50" spans="1:17" ht="22.5" customHeight="1">
      <c r="A50" s="77" t="s">
        <v>306</v>
      </c>
      <c r="B50" s="437" t="s">
        <v>345</v>
      </c>
      <c r="C50" s="437"/>
      <c r="D50" s="58"/>
      <c r="E50" s="57" t="s">
        <v>306</v>
      </c>
      <c r="F50" s="58"/>
      <c r="G50" s="57" t="s">
        <v>306</v>
      </c>
      <c r="H50" s="58"/>
      <c r="I50" s="57" t="s">
        <v>306</v>
      </c>
      <c r="J50" s="58"/>
      <c r="K50" s="57" t="s">
        <v>306</v>
      </c>
      <c r="L50" s="58"/>
      <c r="M50" s="60" t="s">
        <v>306</v>
      </c>
      <c r="N50" s="156"/>
      <c r="O50" s="157"/>
      <c r="P50" s="154"/>
      <c r="Q50" s="155"/>
    </row>
    <row r="51" spans="1:17" ht="22.5" customHeight="1">
      <c r="A51" s="78" t="s">
        <v>55</v>
      </c>
      <c r="B51" s="438" t="s">
        <v>62</v>
      </c>
      <c r="C51" s="438"/>
      <c r="D51" s="58"/>
      <c r="E51" s="57" t="s">
        <v>55</v>
      </c>
      <c r="F51" s="58"/>
      <c r="G51" s="57" t="s">
        <v>55</v>
      </c>
      <c r="H51" s="58"/>
      <c r="I51" s="57" t="s">
        <v>55</v>
      </c>
      <c r="J51" s="58"/>
      <c r="K51" s="57" t="s">
        <v>55</v>
      </c>
      <c r="L51" s="58"/>
      <c r="M51" s="60" t="s">
        <v>55</v>
      </c>
      <c r="N51" s="156"/>
      <c r="O51" s="157"/>
      <c r="P51" s="154"/>
      <c r="Q51" s="155"/>
    </row>
    <row r="52" spans="1:17" ht="22.5" customHeight="1">
      <c r="A52" s="76" t="s">
        <v>57</v>
      </c>
      <c r="B52" s="422" t="s">
        <v>293</v>
      </c>
      <c r="C52" s="422"/>
      <c r="D52" s="58"/>
      <c r="E52" s="57" t="s">
        <v>57</v>
      </c>
      <c r="F52" s="58"/>
      <c r="G52" s="57" t="s">
        <v>57</v>
      </c>
      <c r="H52" s="58"/>
      <c r="I52" s="57" t="s">
        <v>57</v>
      </c>
      <c r="J52" s="58"/>
      <c r="K52" s="57" t="s">
        <v>57</v>
      </c>
      <c r="L52" s="58"/>
      <c r="M52" s="60" t="s">
        <v>57</v>
      </c>
      <c r="N52" s="152"/>
      <c r="O52" s="158"/>
      <c r="P52" s="154"/>
      <c r="Q52" s="155"/>
    </row>
    <row r="53" spans="1:17" ht="22.5" customHeight="1">
      <c r="A53" s="76" t="s">
        <v>59</v>
      </c>
      <c r="B53" s="422" t="s">
        <v>62</v>
      </c>
      <c r="C53" s="422"/>
      <c r="D53" s="58"/>
      <c r="E53" s="57" t="s">
        <v>59</v>
      </c>
      <c r="F53" s="58"/>
      <c r="G53" s="57" t="s">
        <v>59</v>
      </c>
      <c r="H53" s="58"/>
      <c r="I53" s="57" t="s">
        <v>59</v>
      </c>
      <c r="J53" s="58"/>
      <c r="K53" s="57" t="s">
        <v>59</v>
      </c>
      <c r="L53" s="58"/>
      <c r="M53" s="60" t="s">
        <v>59</v>
      </c>
      <c r="N53" s="156"/>
      <c r="O53" s="157"/>
      <c r="P53" s="154"/>
      <c r="Q53" s="155"/>
    </row>
    <row r="54" spans="1:17" ht="31.5" customHeight="1">
      <c r="A54" s="76" t="s">
        <v>61</v>
      </c>
      <c r="B54" s="422" t="s">
        <v>62</v>
      </c>
      <c r="C54" s="422"/>
      <c r="D54" s="58"/>
      <c r="E54" s="57" t="s">
        <v>61</v>
      </c>
      <c r="F54" s="58"/>
      <c r="G54" s="57" t="s">
        <v>61</v>
      </c>
      <c r="H54" s="58"/>
      <c r="I54" s="57" t="s">
        <v>61</v>
      </c>
      <c r="J54" s="69"/>
      <c r="K54" s="57" t="s">
        <v>61</v>
      </c>
      <c r="L54" s="69"/>
      <c r="M54" s="60" t="s">
        <v>61</v>
      </c>
      <c r="N54" s="152"/>
      <c r="O54" s="158"/>
      <c r="P54" s="154"/>
      <c r="Q54" s="155"/>
    </row>
    <row r="55" spans="1:17" ht="34.5" customHeight="1" thickBot="1">
      <c r="A55" s="129" t="s">
        <v>63</v>
      </c>
      <c r="B55" s="55" t="s">
        <v>109</v>
      </c>
      <c r="C55" s="75"/>
      <c r="D55" s="62"/>
      <c r="E55" s="63" t="s">
        <v>63</v>
      </c>
      <c r="F55" s="62"/>
      <c r="G55" s="63" t="s">
        <v>63</v>
      </c>
      <c r="H55" s="62"/>
      <c r="I55" s="63" t="s">
        <v>63</v>
      </c>
      <c r="J55" s="79"/>
      <c r="K55" s="64" t="s">
        <v>63</v>
      </c>
      <c r="L55" s="80"/>
      <c r="M55" s="64" t="s">
        <v>63</v>
      </c>
      <c r="N55" s="156"/>
      <c r="O55" s="157"/>
      <c r="P55" s="154"/>
      <c r="Q55" s="155"/>
    </row>
    <row r="56" spans="1:17" ht="24.75" customHeight="1">
      <c r="A56" s="49" t="s">
        <v>64</v>
      </c>
      <c r="B56" s="422" t="s">
        <v>65</v>
      </c>
      <c r="C56" s="422"/>
      <c r="D56" s="58"/>
      <c r="E56" s="57" t="s">
        <v>64</v>
      </c>
      <c r="F56" s="58"/>
      <c r="G56" s="57" t="s">
        <v>64</v>
      </c>
      <c r="H56" s="58"/>
      <c r="I56" s="57" t="s">
        <v>64</v>
      </c>
      <c r="J56" s="69"/>
      <c r="K56" s="60" t="s">
        <v>64</v>
      </c>
      <c r="L56" s="70"/>
      <c r="M56" s="60" t="s">
        <v>64</v>
      </c>
      <c r="N56" s="156"/>
      <c r="O56" s="157"/>
      <c r="P56" s="154"/>
      <c r="Q56" s="155"/>
    </row>
    <row r="57" spans="1:17" ht="25.5" customHeight="1">
      <c r="A57" s="76" t="s">
        <v>66</v>
      </c>
      <c r="B57" s="422" t="s">
        <v>67</v>
      </c>
      <c r="C57" s="422"/>
      <c r="D57" s="58"/>
      <c r="E57" s="57" t="s">
        <v>66</v>
      </c>
      <c r="F57" s="58"/>
      <c r="G57" s="57" t="s">
        <v>66</v>
      </c>
      <c r="H57" s="58"/>
      <c r="I57" s="57" t="s">
        <v>66</v>
      </c>
      <c r="J57" s="69"/>
      <c r="K57" s="60" t="s">
        <v>66</v>
      </c>
      <c r="L57" s="70"/>
      <c r="M57" s="60" t="s">
        <v>66</v>
      </c>
      <c r="N57" s="152"/>
      <c r="O57" s="158"/>
      <c r="P57" s="154"/>
      <c r="Q57" s="155"/>
    </row>
    <row r="58" spans="1:17" ht="24.75" customHeight="1">
      <c r="A58" s="76" t="s">
        <v>68</v>
      </c>
      <c r="B58" s="422" t="s">
        <v>69</v>
      </c>
      <c r="C58" s="422"/>
      <c r="D58" s="58"/>
      <c r="E58" s="57" t="s">
        <v>68</v>
      </c>
      <c r="F58" s="58"/>
      <c r="G58" s="57" t="s">
        <v>68</v>
      </c>
      <c r="H58" s="58"/>
      <c r="I58" s="57" t="s">
        <v>68</v>
      </c>
      <c r="J58" s="69"/>
      <c r="K58" s="60" t="s">
        <v>68</v>
      </c>
      <c r="L58" s="70"/>
      <c r="M58" s="60" t="s">
        <v>68</v>
      </c>
      <c r="N58" s="152"/>
      <c r="O58" s="158"/>
      <c r="P58" s="154"/>
      <c r="Q58" s="155"/>
    </row>
    <row r="59" spans="1:17" ht="24.75" customHeight="1" hidden="1">
      <c r="A59" s="49" t="s">
        <v>70</v>
      </c>
      <c r="B59" s="441" t="s">
        <v>71</v>
      </c>
      <c r="C59" s="441"/>
      <c r="D59" s="81"/>
      <c r="E59" s="82" t="s">
        <v>70</v>
      </c>
      <c r="F59" s="81"/>
      <c r="G59" s="82" t="s">
        <v>70</v>
      </c>
      <c r="H59" s="81"/>
      <c r="I59" s="82" t="s">
        <v>70</v>
      </c>
      <c r="J59" s="83"/>
      <c r="K59" s="84" t="s">
        <v>70</v>
      </c>
      <c r="L59" s="85"/>
      <c r="M59" s="84" t="s">
        <v>70</v>
      </c>
      <c r="N59" s="152"/>
      <c r="O59" s="158"/>
      <c r="P59" s="154"/>
      <c r="Q59" s="155"/>
    </row>
    <row r="60" spans="1:17" ht="24.75" customHeight="1">
      <c r="A60" s="86" t="s">
        <v>70</v>
      </c>
      <c r="B60" s="440" t="s">
        <v>101</v>
      </c>
      <c r="C60" s="440"/>
      <c r="D60" s="81"/>
      <c r="E60" s="82" t="s">
        <v>70</v>
      </c>
      <c r="F60" s="81"/>
      <c r="G60" s="82" t="s">
        <v>70</v>
      </c>
      <c r="H60" s="81"/>
      <c r="I60" s="82" t="s">
        <v>70</v>
      </c>
      <c r="J60" s="83"/>
      <c r="K60" s="84" t="s">
        <v>70</v>
      </c>
      <c r="L60" s="85"/>
      <c r="M60" s="84" t="s">
        <v>70</v>
      </c>
      <c r="N60" s="156"/>
      <c r="O60" s="157"/>
      <c r="P60" s="154"/>
      <c r="Q60" s="155"/>
    </row>
    <row r="61" spans="1:17" ht="29.25" customHeight="1">
      <c r="A61" s="86" t="s">
        <v>203</v>
      </c>
      <c r="B61" s="442" t="s">
        <v>294</v>
      </c>
      <c r="C61" s="443"/>
      <c r="D61" s="81"/>
      <c r="E61" s="82" t="s">
        <v>203</v>
      </c>
      <c r="F61" s="81"/>
      <c r="G61" s="82" t="s">
        <v>203</v>
      </c>
      <c r="H61" s="81"/>
      <c r="I61" s="82" t="s">
        <v>203</v>
      </c>
      <c r="J61" s="83"/>
      <c r="K61" s="82" t="s">
        <v>203</v>
      </c>
      <c r="L61" s="85"/>
      <c r="M61" s="82" t="s">
        <v>203</v>
      </c>
      <c r="N61" s="204"/>
      <c r="O61" s="157"/>
      <c r="P61" s="154"/>
      <c r="Q61" s="154"/>
    </row>
    <row r="62" spans="1:17" ht="33" customHeight="1">
      <c r="A62" s="237" t="s">
        <v>72</v>
      </c>
      <c r="B62" s="447" t="s">
        <v>295</v>
      </c>
      <c r="C62" s="448"/>
      <c r="D62" s="239"/>
      <c r="E62" s="240" t="s">
        <v>72</v>
      </c>
      <c r="F62" s="239"/>
      <c r="G62" s="240" t="s">
        <v>72</v>
      </c>
      <c r="H62" s="239"/>
      <c r="I62" s="240" t="s">
        <v>72</v>
      </c>
      <c r="J62" s="241"/>
      <c r="K62" s="240" t="s">
        <v>72</v>
      </c>
      <c r="L62" s="241"/>
      <c r="M62" s="240" t="s">
        <v>72</v>
      </c>
      <c r="N62" s="242"/>
      <c r="O62" s="236" t="s">
        <v>72</v>
      </c>
      <c r="P62" s="242"/>
      <c r="Q62" s="236" t="s">
        <v>72</v>
      </c>
    </row>
    <row r="63" spans="1:17" ht="33" customHeight="1" hidden="1">
      <c r="A63" s="238" t="s">
        <v>340</v>
      </c>
      <c r="B63" s="420" t="s">
        <v>346</v>
      </c>
      <c r="C63" s="421"/>
      <c r="D63" s="239"/>
      <c r="E63" s="240" t="s">
        <v>340</v>
      </c>
      <c r="F63" s="239"/>
      <c r="G63" s="240" t="s">
        <v>340</v>
      </c>
      <c r="H63" s="239"/>
      <c r="I63" s="240" t="s">
        <v>340</v>
      </c>
      <c r="J63" s="241"/>
      <c r="K63" s="240" t="s">
        <v>340</v>
      </c>
      <c r="L63" s="241"/>
      <c r="M63" s="240" t="s">
        <v>340</v>
      </c>
      <c r="N63" s="282"/>
      <c r="O63" s="283" t="s">
        <v>340</v>
      </c>
      <c r="P63" s="242"/>
      <c r="Q63" s="236" t="s">
        <v>340</v>
      </c>
    </row>
    <row r="64" spans="1:17" ht="25.5" customHeight="1">
      <c r="A64" s="205" t="s">
        <v>284</v>
      </c>
      <c r="B64" s="444" t="s">
        <v>296</v>
      </c>
      <c r="C64" s="444"/>
      <c r="D64" s="206"/>
      <c r="E64" s="207" t="s">
        <v>284</v>
      </c>
      <c r="F64" s="206"/>
      <c r="G64" s="207" t="s">
        <v>284</v>
      </c>
      <c r="H64" s="206"/>
      <c r="I64" s="207" t="s">
        <v>284</v>
      </c>
      <c r="J64" s="206"/>
      <c r="K64" s="207" t="s">
        <v>284</v>
      </c>
      <c r="L64" s="206"/>
      <c r="M64" s="281" t="s">
        <v>284</v>
      </c>
      <c r="N64" s="220"/>
      <c r="O64" s="220"/>
      <c r="P64" s="220"/>
      <c r="Q64" s="220"/>
    </row>
    <row r="65" spans="1:17" ht="25.5" customHeight="1">
      <c r="A65" s="205" t="s">
        <v>285</v>
      </c>
      <c r="B65" s="444" t="s">
        <v>297</v>
      </c>
      <c r="C65" s="444"/>
      <c r="D65" s="206"/>
      <c r="E65" s="207" t="s">
        <v>285</v>
      </c>
      <c r="F65" s="206"/>
      <c r="G65" s="207" t="s">
        <v>285</v>
      </c>
      <c r="H65" s="206"/>
      <c r="I65" s="207" t="s">
        <v>285</v>
      </c>
      <c r="J65" s="206"/>
      <c r="K65" s="207" t="s">
        <v>285</v>
      </c>
      <c r="L65" s="206"/>
      <c r="M65" s="281" t="s">
        <v>285</v>
      </c>
      <c r="N65" s="222"/>
      <c r="O65" s="222"/>
      <c r="P65" s="222"/>
      <c r="Q65" s="222"/>
    </row>
    <row r="66" spans="1:17" ht="25.5" customHeight="1">
      <c r="A66" s="205" t="s">
        <v>286</v>
      </c>
      <c r="B66" s="444" t="s">
        <v>297</v>
      </c>
      <c r="C66" s="444"/>
      <c r="D66" s="206"/>
      <c r="E66" s="207" t="s">
        <v>286</v>
      </c>
      <c r="F66" s="206"/>
      <c r="G66" s="207" t="s">
        <v>286</v>
      </c>
      <c r="H66" s="206"/>
      <c r="I66" s="207" t="s">
        <v>286</v>
      </c>
      <c r="J66" s="206"/>
      <c r="K66" s="207" t="s">
        <v>286</v>
      </c>
      <c r="L66" s="206"/>
      <c r="M66" s="281" t="s">
        <v>286</v>
      </c>
      <c r="N66" s="222"/>
      <c r="O66" s="223"/>
      <c r="P66" s="222"/>
      <c r="Q66" s="223"/>
    </row>
    <row r="67" spans="1:17" ht="25.5" customHeight="1">
      <c r="A67" s="205" t="s">
        <v>287</v>
      </c>
      <c r="B67" s="444" t="s">
        <v>297</v>
      </c>
      <c r="C67" s="444"/>
      <c r="D67" s="206"/>
      <c r="E67" s="207" t="s">
        <v>287</v>
      </c>
      <c r="F67" s="206"/>
      <c r="G67" s="207" t="s">
        <v>287</v>
      </c>
      <c r="H67" s="206"/>
      <c r="I67" s="207" t="s">
        <v>287</v>
      </c>
      <c r="J67" s="206"/>
      <c r="K67" s="207" t="s">
        <v>287</v>
      </c>
      <c r="L67" s="206"/>
      <c r="M67" s="281" t="s">
        <v>287</v>
      </c>
      <c r="N67" s="222"/>
      <c r="O67" s="223"/>
      <c r="P67" s="222"/>
      <c r="Q67" s="223"/>
    </row>
    <row r="68" spans="1:17" ht="25.5" customHeight="1">
      <c r="A68" s="205" t="s">
        <v>288</v>
      </c>
      <c r="B68" s="444" t="s">
        <v>298</v>
      </c>
      <c r="C68" s="444"/>
      <c r="D68" s="206"/>
      <c r="E68" s="207" t="s">
        <v>288</v>
      </c>
      <c r="F68" s="206"/>
      <c r="G68" s="207" t="s">
        <v>288</v>
      </c>
      <c r="H68" s="206"/>
      <c r="I68" s="207" t="s">
        <v>288</v>
      </c>
      <c r="J68" s="206"/>
      <c r="K68" s="207" t="s">
        <v>288</v>
      </c>
      <c r="L68" s="206"/>
      <c r="M68" s="281" t="s">
        <v>288</v>
      </c>
      <c r="N68" s="222"/>
      <c r="O68" s="223"/>
      <c r="P68" s="222"/>
      <c r="Q68" s="223"/>
    </row>
    <row r="69" spans="1:17" ht="25.5" customHeight="1">
      <c r="A69" s="205" t="s">
        <v>289</v>
      </c>
      <c r="B69" s="444" t="s">
        <v>298</v>
      </c>
      <c r="C69" s="444"/>
      <c r="D69" s="206"/>
      <c r="E69" s="207" t="s">
        <v>289</v>
      </c>
      <c r="F69" s="206"/>
      <c r="G69" s="207" t="s">
        <v>289</v>
      </c>
      <c r="H69" s="206"/>
      <c r="I69" s="207" t="s">
        <v>289</v>
      </c>
      <c r="J69" s="206"/>
      <c r="K69" s="207" t="s">
        <v>289</v>
      </c>
      <c r="L69" s="206"/>
      <c r="M69" s="207" t="s">
        <v>289</v>
      </c>
      <c r="N69" s="221"/>
      <c r="O69" s="222"/>
      <c r="P69" s="222"/>
      <c r="Q69" s="223"/>
    </row>
    <row r="70" spans="1:17" ht="25.5" customHeight="1">
      <c r="A70" s="205" t="s">
        <v>324</v>
      </c>
      <c r="B70" s="445" t="s">
        <v>325</v>
      </c>
      <c r="C70" s="446"/>
      <c r="D70" s="206"/>
      <c r="E70" s="207" t="s">
        <v>324</v>
      </c>
      <c r="F70" s="206"/>
      <c r="G70" s="207" t="s">
        <v>324</v>
      </c>
      <c r="H70" s="206"/>
      <c r="I70" s="207" t="s">
        <v>324</v>
      </c>
      <c r="J70" s="206"/>
      <c r="K70" s="207" t="s">
        <v>324</v>
      </c>
      <c r="L70" s="206"/>
      <c r="M70" s="207" t="s">
        <v>324</v>
      </c>
      <c r="N70" s="221"/>
      <c r="O70" s="222"/>
      <c r="P70" s="222"/>
      <c r="Q70" s="223"/>
    </row>
    <row r="71" spans="1:17" ht="25.5" customHeight="1">
      <c r="A71" s="205" t="s">
        <v>326</v>
      </c>
      <c r="B71" s="445" t="s">
        <v>327</v>
      </c>
      <c r="C71" s="446"/>
      <c r="D71" s="206"/>
      <c r="E71" s="207" t="s">
        <v>326</v>
      </c>
      <c r="F71" s="206"/>
      <c r="G71" s="207" t="s">
        <v>326</v>
      </c>
      <c r="H71" s="206"/>
      <c r="I71" s="207" t="s">
        <v>326</v>
      </c>
      <c r="J71" s="206"/>
      <c r="K71" s="207" t="s">
        <v>326</v>
      </c>
      <c r="L71" s="206"/>
      <c r="M71" s="207" t="s">
        <v>326</v>
      </c>
      <c r="N71" s="221"/>
      <c r="O71" s="222"/>
      <c r="P71" s="222"/>
      <c r="Q71" s="223"/>
    </row>
    <row r="72" spans="1:17" ht="25.5" customHeight="1">
      <c r="A72" s="205" t="s">
        <v>328</v>
      </c>
      <c r="B72" s="445" t="s">
        <v>329</v>
      </c>
      <c r="C72" s="446"/>
      <c r="D72" s="206"/>
      <c r="E72" s="207" t="s">
        <v>328</v>
      </c>
      <c r="F72" s="206"/>
      <c r="G72" s="207" t="s">
        <v>328</v>
      </c>
      <c r="H72" s="206"/>
      <c r="I72" s="207" t="s">
        <v>328</v>
      </c>
      <c r="J72" s="206"/>
      <c r="K72" s="207" t="s">
        <v>328</v>
      </c>
      <c r="L72" s="206"/>
      <c r="M72" s="207" t="s">
        <v>328</v>
      </c>
      <c r="N72" s="221"/>
      <c r="O72" s="222"/>
      <c r="P72" s="222"/>
      <c r="Q72" s="223"/>
    </row>
    <row r="73" spans="1:17" ht="25.5" customHeight="1">
      <c r="A73" s="205" t="s">
        <v>330</v>
      </c>
      <c r="B73" s="445" t="s">
        <v>331</v>
      </c>
      <c r="C73" s="446"/>
      <c r="D73" s="206"/>
      <c r="E73" s="207" t="s">
        <v>330</v>
      </c>
      <c r="F73" s="206"/>
      <c r="G73" s="207" t="s">
        <v>330</v>
      </c>
      <c r="H73" s="206"/>
      <c r="I73" s="207" t="s">
        <v>330</v>
      </c>
      <c r="J73" s="206"/>
      <c r="K73" s="207" t="s">
        <v>330</v>
      </c>
      <c r="L73" s="206"/>
      <c r="M73" s="207" t="s">
        <v>330</v>
      </c>
      <c r="N73" s="221"/>
      <c r="O73" s="222"/>
      <c r="P73" s="222"/>
      <c r="Q73" s="223"/>
    </row>
    <row r="74" spans="1:17" ht="25.5" customHeight="1">
      <c r="A74" s="205" t="s">
        <v>332</v>
      </c>
      <c r="B74" s="445" t="s">
        <v>333</v>
      </c>
      <c r="C74" s="446"/>
      <c r="D74" s="206"/>
      <c r="E74" s="207" t="s">
        <v>332</v>
      </c>
      <c r="F74" s="206"/>
      <c r="G74" s="207" t="s">
        <v>332</v>
      </c>
      <c r="H74" s="206"/>
      <c r="I74" s="207" t="s">
        <v>332</v>
      </c>
      <c r="J74" s="206"/>
      <c r="K74" s="207" t="s">
        <v>332</v>
      </c>
      <c r="L74" s="206"/>
      <c r="M74" s="207" t="s">
        <v>332</v>
      </c>
      <c r="N74" s="221"/>
      <c r="O74" s="222"/>
      <c r="P74" s="222"/>
      <c r="Q74" s="223"/>
    </row>
    <row r="75" spans="1:17" ht="25.5" customHeight="1">
      <c r="A75" s="205" t="s">
        <v>334</v>
      </c>
      <c r="B75" s="445" t="s">
        <v>335</v>
      </c>
      <c r="C75" s="446"/>
      <c r="D75" s="206"/>
      <c r="E75" s="207" t="s">
        <v>334</v>
      </c>
      <c r="F75" s="206"/>
      <c r="G75" s="207" t="s">
        <v>334</v>
      </c>
      <c r="H75" s="206"/>
      <c r="I75" s="207" t="s">
        <v>334</v>
      </c>
      <c r="J75" s="206"/>
      <c r="K75" s="207" t="s">
        <v>334</v>
      </c>
      <c r="L75" s="206"/>
      <c r="M75" s="207" t="s">
        <v>334</v>
      </c>
      <c r="N75" s="221"/>
      <c r="O75" s="222"/>
      <c r="P75" s="222"/>
      <c r="Q75" s="223"/>
    </row>
    <row r="76" spans="1:17" ht="25.5" customHeight="1">
      <c r="A76" s="205" t="s">
        <v>336</v>
      </c>
      <c r="B76" s="445" t="s">
        <v>337</v>
      </c>
      <c r="C76" s="446"/>
      <c r="D76" s="206"/>
      <c r="E76" s="207" t="s">
        <v>336</v>
      </c>
      <c r="F76" s="206"/>
      <c r="G76" s="207" t="s">
        <v>336</v>
      </c>
      <c r="H76" s="206"/>
      <c r="I76" s="207" t="s">
        <v>336</v>
      </c>
      <c r="J76" s="206"/>
      <c r="K76" s="207" t="s">
        <v>336</v>
      </c>
      <c r="L76" s="206"/>
      <c r="M76" s="207" t="s">
        <v>336</v>
      </c>
      <c r="N76" s="224"/>
      <c r="O76" s="225"/>
      <c r="P76" s="225"/>
      <c r="Q76" s="226"/>
    </row>
    <row r="77" spans="1:17" ht="25.5" customHeight="1">
      <c r="A77" s="205" t="s">
        <v>338</v>
      </c>
      <c r="B77" s="451" t="s">
        <v>339</v>
      </c>
      <c r="C77" s="452"/>
      <c r="D77" s="245"/>
      <c r="E77" s="246" t="s">
        <v>338</v>
      </c>
      <c r="F77" s="245"/>
      <c r="G77" s="246" t="s">
        <v>338</v>
      </c>
      <c r="H77" s="245"/>
      <c r="I77" s="246" t="s">
        <v>338</v>
      </c>
      <c r="J77" s="245"/>
      <c r="K77" s="246" t="s">
        <v>338</v>
      </c>
      <c r="L77" s="245"/>
      <c r="M77" s="246" t="s">
        <v>338</v>
      </c>
      <c r="N77" s="222"/>
      <c r="O77" s="247"/>
      <c r="P77" s="247"/>
      <c r="Q77" s="247"/>
    </row>
    <row r="78" spans="1:17" ht="25.5" customHeight="1">
      <c r="A78" s="243" t="s">
        <v>411</v>
      </c>
      <c r="B78" s="454"/>
      <c r="C78" s="454"/>
      <c r="D78" s="245"/>
      <c r="E78" s="246" t="s">
        <v>411</v>
      </c>
      <c r="F78" s="245"/>
      <c r="G78" s="246" t="s">
        <v>411</v>
      </c>
      <c r="H78" s="245"/>
      <c r="I78" s="246" t="s">
        <v>411</v>
      </c>
      <c r="J78" s="245"/>
      <c r="K78" s="246" t="s">
        <v>411</v>
      </c>
      <c r="L78" s="245"/>
      <c r="M78" s="246" t="s">
        <v>411</v>
      </c>
      <c r="N78" s="222"/>
      <c r="O78" s="247"/>
      <c r="P78" s="247"/>
      <c r="Q78" s="247"/>
    </row>
    <row r="79" spans="1:17" ht="25.5" customHeight="1">
      <c r="A79" s="243" t="s">
        <v>412</v>
      </c>
      <c r="B79" s="451"/>
      <c r="C79" s="452"/>
      <c r="D79" s="245"/>
      <c r="E79" s="246" t="s">
        <v>412</v>
      </c>
      <c r="F79" s="245"/>
      <c r="G79" s="246" t="s">
        <v>412</v>
      </c>
      <c r="H79" s="245"/>
      <c r="I79" s="246" t="s">
        <v>412</v>
      </c>
      <c r="J79" s="245"/>
      <c r="K79" s="246" t="s">
        <v>412</v>
      </c>
      <c r="L79" s="245"/>
      <c r="M79" s="246" t="s">
        <v>412</v>
      </c>
      <c r="N79" s="222"/>
      <c r="O79" s="247"/>
      <c r="P79" s="247"/>
      <c r="Q79" s="247"/>
    </row>
    <row r="80" spans="1:17" ht="25.5" customHeight="1" thickBot="1">
      <c r="A80" s="243"/>
      <c r="B80" s="88"/>
      <c r="C80" s="88"/>
      <c r="D80" s="88"/>
      <c r="E80" s="244"/>
      <c r="F80" s="88"/>
      <c r="G80" s="244"/>
      <c r="H80" s="88"/>
      <c r="I80" s="244"/>
      <c r="J80" s="88"/>
      <c r="K80" s="244"/>
      <c r="L80" s="88"/>
      <c r="M80" s="244"/>
      <c r="N80" s="89"/>
      <c r="O80" s="88"/>
      <c r="P80" s="88"/>
      <c r="Q80" s="88"/>
    </row>
    <row r="81" spans="1:17" ht="17.25" customHeight="1" thickBot="1">
      <c r="A81" s="449" t="s">
        <v>102</v>
      </c>
      <c r="B81" s="449"/>
      <c r="C81" s="449"/>
      <c r="D81" s="450"/>
      <c r="E81" s="450"/>
      <c r="F81" s="450"/>
      <c r="G81" s="450"/>
      <c r="H81" s="450"/>
      <c r="I81" s="450"/>
      <c r="J81" s="450"/>
      <c r="K81" s="450"/>
      <c r="L81" s="450"/>
      <c r="M81" s="450"/>
      <c r="N81" s="89"/>
      <c r="O81" s="88"/>
      <c r="P81" s="88"/>
      <c r="Q81" s="88"/>
    </row>
    <row r="82" spans="1:17" ht="17.25" customHeight="1" thickBot="1">
      <c r="A82" s="449" t="s">
        <v>103</v>
      </c>
      <c r="B82" s="449"/>
      <c r="C82" s="449"/>
      <c r="D82" s="450"/>
      <c r="E82" s="450"/>
      <c r="F82" s="450"/>
      <c r="G82" s="450"/>
      <c r="H82" s="450"/>
      <c r="I82" s="450"/>
      <c r="J82" s="450"/>
      <c r="K82" s="450"/>
      <c r="L82" s="450"/>
      <c r="M82" s="450"/>
      <c r="N82" s="88"/>
      <c r="O82" s="88"/>
      <c r="P82" s="88"/>
      <c r="Q82" s="88"/>
    </row>
    <row r="83" spans="1:17" ht="17.25" customHeight="1" thickBot="1">
      <c r="A83" s="449" t="s">
        <v>104</v>
      </c>
      <c r="B83" s="449"/>
      <c r="C83" s="449"/>
      <c r="D83" s="450"/>
      <c r="E83" s="450"/>
      <c r="F83" s="450"/>
      <c r="G83" s="450"/>
      <c r="H83" s="450"/>
      <c r="I83" s="450"/>
      <c r="J83" s="450"/>
      <c r="K83" s="450"/>
      <c r="L83" s="450"/>
      <c r="M83" s="450"/>
      <c r="N83" s="88"/>
      <c r="O83" s="88"/>
      <c r="P83" s="88"/>
      <c r="Q83" s="88"/>
    </row>
    <row r="84" spans="1:17" ht="17.25" customHeight="1" thickBot="1">
      <c r="A84" s="90"/>
      <c r="B84" s="449" t="s">
        <v>105</v>
      </c>
      <c r="C84" s="449"/>
      <c r="D84" s="450"/>
      <c r="E84" s="450"/>
      <c r="F84" s="450"/>
      <c r="G84" s="450"/>
      <c r="H84" s="450"/>
      <c r="I84" s="450"/>
      <c r="J84" s="450"/>
      <c r="K84" s="450"/>
      <c r="L84" s="450"/>
      <c r="M84" s="450"/>
      <c r="N84" s="88"/>
      <c r="O84" s="88"/>
      <c r="P84" s="88"/>
      <c r="Q84" s="88"/>
    </row>
    <row r="85" spans="1:17" ht="17.25" customHeight="1" thickBot="1">
      <c r="A85" s="90"/>
      <c r="B85" s="449" t="s">
        <v>106</v>
      </c>
      <c r="C85" s="449"/>
      <c r="D85" s="450"/>
      <c r="E85" s="450"/>
      <c r="F85" s="450"/>
      <c r="G85" s="450"/>
      <c r="H85" s="450"/>
      <c r="I85" s="450"/>
      <c r="J85" s="450"/>
      <c r="K85" s="450"/>
      <c r="L85" s="450"/>
      <c r="M85" s="450"/>
      <c r="N85" s="88"/>
      <c r="O85" s="88"/>
      <c r="P85" s="88"/>
      <c r="Q85" s="88"/>
    </row>
    <row r="86" spans="1:17" ht="15" customHeight="1" thickBot="1">
      <c r="A86" s="90"/>
      <c r="B86" s="449" t="s">
        <v>107</v>
      </c>
      <c r="C86" s="449"/>
      <c r="D86" s="455">
        <f>+Árak!K68</f>
        <v>0</v>
      </c>
      <c r="E86" s="455"/>
      <c r="F86" s="455"/>
      <c r="G86" s="455"/>
      <c r="H86" s="455"/>
      <c r="I86" s="455"/>
      <c r="J86" s="455"/>
      <c r="K86" s="455"/>
      <c r="L86" s="455"/>
      <c r="M86" s="455"/>
      <c r="N86" s="88"/>
      <c r="O86" s="88"/>
      <c r="P86" s="88"/>
      <c r="Q86" s="88"/>
    </row>
    <row r="87" spans="1:17" ht="27" customHeight="1">
      <c r="A87" s="458"/>
      <c r="B87" s="458"/>
      <c r="C87" s="458"/>
      <c r="D87" s="91"/>
      <c r="E87" s="92"/>
      <c r="F87" s="92"/>
      <c r="G87" s="92"/>
      <c r="H87" s="92"/>
      <c r="I87" s="92"/>
      <c r="J87" s="92"/>
      <c r="K87" s="92"/>
      <c r="L87" s="92"/>
      <c r="M87" s="92"/>
      <c r="N87" s="88"/>
      <c r="O87" s="88"/>
      <c r="P87" s="88"/>
      <c r="Q87" s="88"/>
    </row>
    <row r="88" spans="1:17" ht="24.75" customHeight="1">
      <c r="A88" s="459"/>
      <c r="B88" s="459"/>
      <c r="C88" s="459"/>
      <c r="D88" s="93"/>
      <c r="E88" s="93"/>
      <c r="F88" s="93"/>
      <c r="G88" s="93"/>
      <c r="H88" s="93"/>
      <c r="I88" s="93"/>
      <c r="J88" s="93"/>
      <c r="K88" s="93"/>
      <c r="L88" s="94"/>
      <c r="M88" s="95"/>
      <c r="N88" s="88"/>
      <c r="O88" s="88"/>
      <c r="P88" s="88"/>
      <c r="Q88" s="88"/>
    </row>
    <row r="89" spans="1:18" ht="16.5" customHeight="1">
      <c r="A89" s="453"/>
      <c r="B89" s="453"/>
      <c r="C89" s="453"/>
      <c r="D89" s="96"/>
      <c r="E89" s="96"/>
      <c r="F89" s="96"/>
      <c r="G89" s="96"/>
      <c r="H89" s="96"/>
      <c r="I89" s="96"/>
      <c r="J89" s="96"/>
      <c r="K89" s="96"/>
      <c r="L89" s="94"/>
      <c r="M89" s="95"/>
      <c r="N89" s="88"/>
      <c r="O89" s="88"/>
      <c r="P89" s="88"/>
      <c r="Q89" s="88"/>
      <c r="R89" s="88"/>
    </row>
    <row r="90" spans="1:18" ht="16.5" customHeight="1">
      <c r="A90" s="453"/>
      <c r="B90" s="453"/>
      <c r="C90" s="453"/>
      <c r="D90" s="96"/>
      <c r="E90" s="96"/>
      <c r="F90" s="96"/>
      <c r="G90" s="96"/>
      <c r="H90" s="96"/>
      <c r="I90" s="96"/>
      <c r="J90" s="96"/>
      <c r="K90" s="96"/>
      <c r="L90" s="94"/>
      <c r="M90" s="95"/>
      <c r="N90" s="89"/>
      <c r="O90" s="97"/>
      <c r="P90" s="88"/>
      <c r="Q90" s="88"/>
      <c r="R90" s="88"/>
    </row>
    <row r="91" spans="1:18" ht="16.5" customHeight="1">
      <c r="A91" s="453"/>
      <c r="B91" s="453"/>
      <c r="C91" s="453"/>
      <c r="D91" s="96"/>
      <c r="E91" s="96"/>
      <c r="F91" s="96"/>
      <c r="G91" s="96"/>
      <c r="H91" s="96"/>
      <c r="I91" s="96"/>
      <c r="J91" s="96"/>
      <c r="K91" s="96"/>
      <c r="L91" s="94"/>
      <c r="M91" s="95"/>
      <c r="N91" s="89"/>
      <c r="O91" s="97"/>
      <c r="P91" s="88"/>
      <c r="Q91" s="88"/>
      <c r="R91" s="88"/>
    </row>
    <row r="92" spans="1:18" ht="16.5" customHeight="1">
      <c r="A92" s="453"/>
      <c r="B92" s="453"/>
      <c r="C92" s="453"/>
      <c r="D92" s="96"/>
      <c r="E92" s="98"/>
      <c r="F92" s="98"/>
      <c r="G92" s="98"/>
      <c r="H92" s="98"/>
      <c r="I92" s="98"/>
      <c r="J92" s="98"/>
      <c r="K92" s="98"/>
      <c r="L92" s="99"/>
      <c r="M92" s="95"/>
      <c r="N92" s="89"/>
      <c r="O92" s="97"/>
      <c r="P92" s="88"/>
      <c r="Q92" s="88"/>
      <c r="R92" s="88"/>
    </row>
    <row r="93" spans="1:18" s="101" customFormat="1" ht="12.75">
      <c r="A93" s="208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89"/>
      <c r="O93" s="97"/>
      <c r="P93" s="88"/>
      <c r="Q93" s="88"/>
      <c r="R93" s="88"/>
    </row>
    <row r="94" spans="1:18" ht="6.75" customHeight="1">
      <c r="A94" s="208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89"/>
      <c r="O94" s="97"/>
      <c r="P94" s="88"/>
      <c r="Q94" s="88"/>
      <c r="R94" s="88"/>
    </row>
    <row r="95" spans="1:18" ht="16.5" customHeight="1">
      <c r="A95" s="102"/>
      <c r="B95" s="456"/>
      <c r="C95" s="456"/>
      <c r="D95" s="103"/>
      <c r="E95" s="457"/>
      <c r="F95" s="457"/>
      <c r="G95" s="457"/>
      <c r="H95" s="457"/>
      <c r="I95" s="457"/>
      <c r="J95" s="457"/>
      <c r="K95" s="457"/>
      <c r="L95" s="99"/>
      <c r="M95" s="95"/>
      <c r="N95" s="89"/>
      <c r="O95" s="97"/>
      <c r="P95" s="88"/>
      <c r="Q95" s="88"/>
      <c r="R95" s="88"/>
    </row>
    <row r="96" spans="1:18" s="104" customFormat="1" ht="15.75" customHeight="1">
      <c r="A96" s="89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89"/>
      <c r="O96" s="97"/>
      <c r="P96" s="88"/>
      <c r="Q96" s="88"/>
      <c r="R96" s="88"/>
    </row>
    <row r="97" spans="1:18" s="104" customFormat="1" ht="15">
      <c r="A97" s="89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89"/>
      <c r="O97" s="97"/>
      <c r="P97" s="88"/>
      <c r="Q97" s="88"/>
      <c r="R97" s="88"/>
    </row>
    <row r="98" spans="1:18" s="104" customFormat="1" ht="15.75" customHeight="1">
      <c r="A98" s="89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89"/>
      <c r="O98" s="97"/>
      <c r="P98" s="88"/>
      <c r="Q98" s="88"/>
      <c r="R98" s="88"/>
    </row>
    <row r="99" spans="1:18" s="104" customFormat="1" ht="12.75" customHeight="1">
      <c r="A99" s="89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89"/>
      <c r="O99" s="97"/>
      <c r="P99" s="88"/>
      <c r="Q99" s="105"/>
      <c r="R99" s="105"/>
    </row>
    <row r="100" spans="1:58" s="104" customFormat="1" ht="11.25" customHeight="1">
      <c r="A100" s="89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89"/>
      <c r="O100" s="97"/>
      <c r="P100" s="87"/>
      <c r="Q100" s="105"/>
      <c r="R100" s="105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</row>
    <row r="101" spans="1:58" s="104" customFormat="1" ht="12.75" customHeight="1">
      <c r="A101" s="89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89"/>
      <c r="O101" s="97"/>
      <c r="P101" s="88"/>
      <c r="Q101" s="105"/>
      <c r="R101" s="105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</row>
    <row r="102" spans="1:58" s="104" customFormat="1" ht="12.75" customHeight="1">
      <c r="A102" s="107"/>
      <c r="B102" s="108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</row>
    <row r="103" spans="1:58" s="104" customFormat="1" ht="12.75" customHeight="1">
      <c r="A103" s="109"/>
      <c r="N103" s="109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</row>
    <row r="104" spans="1:58" s="104" customFormat="1" ht="12.75" customHeight="1">
      <c r="A104" s="109"/>
      <c r="N104" s="109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</row>
    <row r="105" spans="1:58" s="104" customFormat="1" ht="12.75" customHeight="1">
      <c r="A105" s="107"/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07"/>
      <c r="O105" s="110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</row>
    <row r="106" spans="1:58" s="104" customFormat="1" ht="12.75" customHeight="1">
      <c r="A106" s="107"/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07"/>
      <c r="O106" s="110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</row>
    <row r="107" spans="1:58" s="104" customFormat="1" ht="12.75" customHeight="1">
      <c r="A107" s="107"/>
      <c r="B107" s="108"/>
      <c r="C107" s="110"/>
      <c r="D107" s="110"/>
      <c r="E107" s="106"/>
      <c r="F107" s="110"/>
      <c r="G107" s="106"/>
      <c r="H107" s="110"/>
      <c r="I107" s="106"/>
      <c r="J107" s="110"/>
      <c r="K107" s="106"/>
      <c r="L107" s="110"/>
      <c r="M107" s="106"/>
      <c r="N107" s="106"/>
      <c r="O107" s="110"/>
      <c r="P107" s="106"/>
      <c r="Q107" s="110"/>
      <c r="R107" s="110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06"/>
    </row>
    <row r="108" spans="1:58" s="104" customFormat="1" ht="12.75" customHeight="1">
      <c r="A108" s="107"/>
      <c r="B108" s="108"/>
      <c r="C108" s="110"/>
      <c r="D108" s="110"/>
      <c r="E108" s="106"/>
      <c r="F108" s="110"/>
      <c r="G108" s="106"/>
      <c r="H108" s="110"/>
      <c r="I108" s="106"/>
      <c r="J108" s="110"/>
      <c r="K108" s="106"/>
      <c r="L108" s="110"/>
      <c r="M108" s="106"/>
      <c r="N108" s="107"/>
      <c r="O108" s="110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</row>
    <row r="109" spans="1:58" s="104" customFormat="1" ht="12.75" customHeight="1">
      <c r="A109" s="107"/>
      <c r="B109" s="108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7"/>
      <c r="O109" s="110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/>
      <c r="BF109" s="106"/>
    </row>
    <row r="110" spans="1:58" s="104" customFormat="1" ht="12.75" customHeight="1">
      <c r="A110" s="107"/>
      <c r="B110" s="108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7"/>
      <c r="O110" s="110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</row>
    <row r="111" spans="1:58" s="104" customFormat="1" ht="12.75" customHeight="1">
      <c r="A111" s="107"/>
      <c r="B111" s="108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7"/>
      <c r="O111" s="110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  <c r="BE111" s="106"/>
      <c r="BF111" s="106"/>
    </row>
    <row r="112" spans="1:58" s="104" customFormat="1" ht="12.75" customHeight="1">
      <c r="A112" s="107"/>
      <c r="B112" s="108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7"/>
      <c r="O112" s="110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106"/>
      <c r="BF112" s="106"/>
    </row>
    <row r="113" spans="1:58" s="104" customFormat="1" ht="12.75" customHeight="1">
      <c r="A113" s="107"/>
      <c r="B113" s="108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7"/>
      <c r="O113" s="110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</row>
    <row r="114" spans="1:58" s="104" customFormat="1" ht="12.75" customHeight="1">
      <c r="A114" s="107"/>
      <c r="B114" s="108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7"/>
      <c r="O114" s="110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</row>
    <row r="115" spans="1:58" s="104" customFormat="1" ht="12.75" customHeight="1">
      <c r="A115" s="107"/>
      <c r="B115" s="108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7"/>
      <c r="O115" s="110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106"/>
    </row>
    <row r="116" spans="1:58" s="104" customFormat="1" ht="12.75" customHeight="1">
      <c r="A116" s="107"/>
      <c r="B116" s="108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7"/>
      <c r="O116" s="110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6"/>
      <c r="BC116" s="106"/>
      <c r="BD116" s="106"/>
      <c r="BE116" s="106"/>
      <c r="BF116" s="106"/>
    </row>
    <row r="117" spans="1:58" s="104" customFormat="1" ht="12.75" customHeight="1">
      <c r="A117" s="107"/>
      <c r="B117" s="108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7"/>
      <c r="O117" s="110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</row>
    <row r="118" spans="1:58" s="104" customFormat="1" ht="12.75" customHeight="1">
      <c r="A118" s="107"/>
      <c r="B118" s="108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7"/>
      <c r="O118" s="110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6"/>
      <c r="BC118" s="106"/>
      <c r="BD118" s="106"/>
      <c r="BE118" s="106"/>
      <c r="BF118" s="106"/>
    </row>
    <row r="119" spans="1:58" s="104" customFormat="1" ht="12.75" customHeight="1">
      <c r="A119" s="107"/>
      <c r="B119" s="108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7"/>
      <c r="O119" s="110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6"/>
      <c r="BC119" s="106"/>
      <c r="BD119" s="106"/>
      <c r="BE119" s="106"/>
      <c r="BF119" s="106"/>
    </row>
    <row r="120" spans="1:58" s="104" customFormat="1" ht="12.75" customHeight="1">
      <c r="A120" s="107"/>
      <c r="B120" s="108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7"/>
      <c r="O120" s="110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06"/>
      <c r="BC120" s="106"/>
      <c r="BD120" s="106"/>
      <c r="BE120" s="106"/>
      <c r="BF120" s="106"/>
    </row>
    <row r="121" spans="1:58" s="104" customFormat="1" ht="12.75" customHeight="1">
      <c r="A121" s="107"/>
      <c r="B121" s="108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7"/>
      <c r="O121" s="110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106"/>
    </row>
    <row r="122" spans="1:58" s="104" customFormat="1" ht="12.75" customHeight="1">
      <c r="A122" s="107"/>
      <c r="B122" s="108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7"/>
      <c r="O122" s="110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</row>
    <row r="123" spans="1:58" s="104" customFormat="1" ht="12.75" customHeight="1" hidden="1">
      <c r="A123" s="107"/>
      <c r="B123" s="108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7"/>
      <c r="O123" s="110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06"/>
      <c r="BC123" s="106"/>
      <c r="BD123" s="106"/>
      <c r="BE123" s="106"/>
      <c r="BF123" s="106"/>
    </row>
    <row r="124" spans="1:58" s="104" customFormat="1" ht="12.75" customHeight="1" hidden="1">
      <c r="A124" s="107"/>
      <c r="B124" s="108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7"/>
      <c r="O124" s="110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</row>
    <row r="125" spans="1:58" s="104" customFormat="1" ht="12.75" customHeight="1" hidden="1">
      <c r="A125" s="107"/>
      <c r="B125" s="108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7"/>
      <c r="O125" s="110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</row>
    <row r="126" spans="1:58" s="104" customFormat="1" ht="12.75" customHeight="1" hidden="1">
      <c r="A126" s="107"/>
      <c r="B126" s="108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7"/>
      <c r="O126" s="110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106"/>
      <c r="BB126" s="106"/>
      <c r="BC126" s="106"/>
      <c r="BD126" s="106"/>
      <c r="BE126" s="106"/>
      <c r="BF126" s="106"/>
    </row>
    <row r="127" spans="1:58" s="104" customFormat="1" ht="12.75" customHeight="1" hidden="1">
      <c r="A127" s="107"/>
      <c r="B127" s="108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7"/>
      <c r="O127" s="110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106"/>
      <c r="AZ127" s="106"/>
      <c r="BA127" s="106"/>
      <c r="BB127" s="106"/>
      <c r="BC127" s="106"/>
      <c r="BD127" s="106"/>
      <c r="BE127" s="106"/>
      <c r="BF127" s="106"/>
    </row>
    <row r="128" spans="1:58" s="104" customFormat="1" ht="12.75" customHeight="1" hidden="1">
      <c r="A128" s="107"/>
      <c r="B128" s="111" t="s">
        <v>0</v>
      </c>
      <c r="C128" s="112">
        <f>D3*'[1]Árak'!C2</f>
        <v>0</v>
      </c>
      <c r="D128" s="112">
        <f>F3*'[1]Árak'!D2</f>
        <v>0</v>
      </c>
      <c r="E128" s="112">
        <f>H3*'[1]Árak'!E2</f>
        <v>0</v>
      </c>
      <c r="F128" s="112">
        <f>J3*'[1]Árak'!F2</f>
        <v>0</v>
      </c>
      <c r="G128" s="112">
        <f>L3*'[1]Árak'!G2</f>
        <v>0</v>
      </c>
      <c r="H128" s="112">
        <f>C30*'[1]Árak'!B29</f>
        <v>0</v>
      </c>
      <c r="I128" s="112">
        <f>N62*'[1]Árak'!H60</f>
        <v>0</v>
      </c>
      <c r="J128" s="112">
        <f>C55*'[1]Árak'!B53</f>
        <v>0</v>
      </c>
      <c r="K128" s="112"/>
      <c r="L128" s="112"/>
      <c r="M128" s="112"/>
      <c r="N128" s="113"/>
      <c r="O128" s="114"/>
      <c r="P128" s="114"/>
      <c r="Q128" s="114"/>
      <c r="R128" s="114"/>
      <c r="S128" s="114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6"/>
      <c r="AV128" s="106"/>
      <c r="AW128" s="106"/>
      <c r="AX128" s="106"/>
      <c r="AY128" s="106"/>
      <c r="AZ128" s="106"/>
      <c r="BA128" s="106"/>
      <c r="BB128" s="106"/>
      <c r="BC128" s="106"/>
      <c r="BD128" s="106"/>
      <c r="BE128" s="106"/>
      <c r="BF128" s="106"/>
    </row>
    <row r="129" spans="1:58" s="104" customFormat="1" ht="12.75" customHeight="1" hidden="1">
      <c r="A129" s="107"/>
      <c r="B129" s="111" t="s">
        <v>2</v>
      </c>
      <c r="C129" s="112">
        <f>D4*'[1]Árak'!C3</f>
        <v>0</v>
      </c>
      <c r="D129" s="112">
        <f>F4*'[1]Árak'!D3</f>
        <v>0</v>
      </c>
      <c r="E129" s="112">
        <f>H4*'[1]Árak'!E3</f>
        <v>0</v>
      </c>
      <c r="F129" s="112">
        <f>J4*'[1]Árak'!F3</f>
        <v>0</v>
      </c>
      <c r="G129" s="112">
        <f>L4*'[1]Árak'!G3</f>
        <v>0</v>
      </c>
      <c r="H129" s="112">
        <f>C31*'[1]Árak'!B30</f>
        <v>0</v>
      </c>
      <c r="I129" s="112">
        <f>P62*'[1]Árak'!I60</f>
        <v>0</v>
      </c>
      <c r="J129" s="112">
        <f>C56*'[1]Árak'!B54</f>
        <v>0</v>
      </c>
      <c r="K129" s="112"/>
      <c r="L129" s="112"/>
      <c r="M129" s="112"/>
      <c r="N129" s="113"/>
      <c r="O129" s="114"/>
      <c r="P129" s="114"/>
      <c r="Q129" s="114"/>
      <c r="R129" s="114"/>
      <c r="S129" s="114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6"/>
      <c r="BD129" s="106"/>
      <c r="BE129" s="106"/>
      <c r="BF129" s="106"/>
    </row>
    <row r="130" spans="1:58" s="104" customFormat="1" ht="12.75" customHeight="1" hidden="1">
      <c r="A130" s="107"/>
      <c r="B130" s="111" t="s">
        <v>3</v>
      </c>
      <c r="C130" s="112">
        <f>D5*'[1]Árak'!C4</f>
        <v>0</v>
      </c>
      <c r="D130" s="112">
        <f>F5*'[1]Árak'!D4</f>
        <v>0</v>
      </c>
      <c r="E130" s="112">
        <f>H5*'[1]Árak'!E4</f>
        <v>0</v>
      </c>
      <c r="F130" s="112">
        <f>J5*'[1]Árak'!F4</f>
        <v>0</v>
      </c>
      <c r="G130" s="112">
        <f>L5*'[1]Árak'!G4</f>
        <v>0</v>
      </c>
      <c r="H130" s="112">
        <f>C32*'[1]Árak'!B31</f>
        <v>0</v>
      </c>
      <c r="I130" s="112"/>
      <c r="J130" s="112">
        <f>C57*'[1]Árak'!B55</f>
        <v>0</v>
      </c>
      <c r="K130" s="112"/>
      <c r="L130" s="112"/>
      <c r="M130" s="112"/>
      <c r="N130" s="113"/>
      <c r="O130" s="114"/>
      <c r="P130" s="114"/>
      <c r="Q130" s="114"/>
      <c r="R130" s="114"/>
      <c r="S130" s="114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6"/>
      <c r="AV130" s="106"/>
      <c r="AW130" s="106"/>
      <c r="AX130" s="106"/>
      <c r="AY130" s="106"/>
      <c r="AZ130" s="106"/>
      <c r="BA130" s="106"/>
      <c r="BB130" s="106"/>
      <c r="BC130" s="106"/>
      <c r="BD130" s="106"/>
      <c r="BE130" s="106"/>
      <c r="BF130" s="106"/>
    </row>
    <row r="131" spans="1:58" s="104" customFormat="1" ht="12.75" customHeight="1" hidden="1">
      <c r="A131" s="107"/>
      <c r="B131" s="111" t="s">
        <v>5</v>
      </c>
      <c r="C131" s="112">
        <f>D6*'[1]Árak'!C5</f>
        <v>0</v>
      </c>
      <c r="D131" s="112">
        <f>F6*'[1]Árak'!D5</f>
        <v>0</v>
      </c>
      <c r="E131" s="112">
        <f>H6*'[1]Árak'!E5</f>
        <v>0</v>
      </c>
      <c r="F131" s="112">
        <f>J6*'[1]Árak'!F5</f>
        <v>0</v>
      </c>
      <c r="G131" s="112">
        <f>L6*'[1]Árak'!G5</f>
        <v>0</v>
      </c>
      <c r="H131" s="112">
        <f>C33*'[1]Árak'!B32</f>
        <v>0</v>
      </c>
      <c r="I131" s="112"/>
      <c r="J131" s="112">
        <f>C58*'[1]Árak'!B56</f>
        <v>0</v>
      </c>
      <c r="K131" s="112"/>
      <c r="L131" s="112"/>
      <c r="M131" s="112"/>
      <c r="N131" s="113"/>
      <c r="O131" s="114"/>
      <c r="P131" s="114"/>
      <c r="Q131" s="114"/>
      <c r="R131" s="114"/>
      <c r="S131" s="114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  <c r="BE131" s="106"/>
      <c r="BF131" s="106"/>
    </row>
    <row r="132" spans="1:58" s="104" customFormat="1" ht="12.75" customHeight="1" hidden="1">
      <c r="A132" s="107"/>
      <c r="B132" s="111" t="s">
        <v>6</v>
      </c>
      <c r="C132" s="112">
        <f>D7*'[1]Árak'!C6</f>
        <v>0</v>
      </c>
      <c r="D132" s="112">
        <f>F7*'[1]Árak'!D6</f>
        <v>0</v>
      </c>
      <c r="E132" s="112">
        <f>H7*'[1]Árak'!E6</f>
        <v>0</v>
      </c>
      <c r="F132" s="112">
        <f>J7*'[1]Árak'!F6</f>
        <v>0</v>
      </c>
      <c r="G132" s="112">
        <f>L7*'[1]Árak'!G6</f>
        <v>0</v>
      </c>
      <c r="H132" s="112">
        <f>C34*'[1]Árak'!B33</f>
        <v>0</v>
      </c>
      <c r="I132" s="112"/>
      <c r="J132" s="112">
        <f>C59*'[1]Árak'!B57</f>
        <v>0</v>
      </c>
      <c r="K132" s="112"/>
      <c r="L132" s="112"/>
      <c r="M132" s="112"/>
      <c r="N132" s="113"/>
      <c r="O132" s="114"/>
      <c r="P132" s="114"/>
      <c r="Q132" s="114"/>
      <c r="R132" s="114"/>
      <c r="S132" s="114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6"/>
      <c r="AV132" s="106"/>
      <c r="AW132" s="106"/>
      <c r="AX132" s="106"/>
      <c r="AY132" s="106"/>
      <c r="AZ132" s="106"/>
      <c r="BA132" s="106"/>
      <c r="BB132" s="106"/>
      <c r="BC132" s="106"/>
      <c r="BD132" s="106"/>
      <c r="BE132" s="106"/>
      <c r="BF132" s="106"/>
    </row>
    <row r="133" spans="1:58" s="104" customFormat="1" ht="12.75" customHeight="1" hidden="1">
      <c r="A133" s="107"/>
      <c r="B133" s="111" t="s">
        <v>7</v>
      </c>
      <c r="C133" s="112">
        <f>D8*'[1]Árak'!C7</f>
        <v>0</v>
      </c>
      <c r="D133" s="112">
        <f>F8*'[1]Árak'!D7</f>
        <v>0</v>
      </c>
      <c r="E133" s="112">
        <f>H8*'[1]Árak'!E7</f>
        <v>0</v>
      </c>
      <c r="F133" s="112">
        <f>J8*'[1]Árak'!F7</f>
        <v>0</v>
      </c>
      <c r="G133" s="112">
        <f>L8*'[1]Árak'!G7</f>
        <v>0</v>
      </c>
      <c r="H133" s="112">
        <f>C36*'[1]Árak'!B34</f>
        <v>0</v>
      </c>
      <c r="I133" s="112"/>
      <c r="J133" s="112">
        <f>C60*'[1]Árak'!B58</f>
        <v>0</v>
      </c>
      <c r="K133" s="112"/>
      <c r="L133" s="112"/>
      <c r="M133" s="112"/>
      <c r="N133" s="113"/>
      <c r="O133" s="114"/>
      <c r="P133" s="114"/>
      <c r="Q133" s="114"/>
      <c r="R133" s="114"/>
      <c r="S133" s="114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106"/>
      <c r="BC133" s="106"/>
      <c r="BD133" s="106"/>
      <c r="BE133" s="106"/>
      <c r="BF133" s="106"/>
    </row>
    <row r="134" spans="1:58" s="104" customFormat="1" ht="12.75" customHeight="1" hidden="1">
      <c r="A134" s="107"/>
      <c r="B134" s="111" t="s">
        <v>9</v>
      </c>
      <c r="C134" s="112">
        <f>D9*'[1]Árak'!C8</f>
        <v>0</v>
      </c>
      <c r="D134" s="112">
        <f>F9*'[1]Árak'!D8</f>
        <v>0</v>
      </c>
      <c r="E134" s="112">
        <f>H9*'[1]Árak'!E8</f>
        <v>0</v>
      </c>
      <c r="F134" s="112">
        <f>J9*'[1]Árak'!F8</f>
        <v>0</v>
      </c>
      <c r="G134" s="112">
        <f>L9*'[1]Árak'!G8</f>
        <v>0</v>
      </c>
      <c r="H134" s="112">
        <f>C37*'[1]Árak'!B35</f>
        <v>0</v>
      </c>
      <c r="I134" s="112"/>
      <c r="J134" s="112">
        <f>C62*'[1]Árak'!B60</f>
        <v>0</v>
      </c>
      <c r="K134" s="112"/>
      <c r="L134" s="112"/>
      <c r="M134" s="112"/>
      <c r="N134" s="113"/>
      <c r="O134" s="114"/>
      <c r="P134" s="114"/>
      <c r="Q134" s="114"/>
      <c r="R134" s="114"/>
      <c r="S134" s="114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106"/>
      <c r="AZ134" s="106"/>
      <c r="BA134" s="106"/>
      <c r="BB134" s="106"/>
      <c r="BC134" s="106"/>
      <c r="BD134" s="106"/>
      <c r="BE134" s="106"/>
      <c r="BF134" s="106"/>
    </row>
    <row r="135" spans="1:58" s="104" customFormat="1" ht="12.75" customHeight="1" hidden="1">
      <c r="A135" s="107"/>
      <c r="B135" s="111" t="s">
        <v>11</v>
      </c>
      <c r="C135" s="112">
        <f>D10*'[1]Árak'!C9</f>
        <v>0</v>
      </c>
      <c r="D135" s="112">
        <f>F10*'[1]Árak'!D9</f>
        <v>0</v>
      </c>
      <c r="E135" s="112">
        <f>H10*'[1]Árak'!E9</f>
        <v>0</v>
      </c>
      <c r="F135" s="112">
        <f>J10*'[1]Árak'!F9</f>
        <v>0</v>
      </c>
      <c r="G135" s="112">
        <f>L10*'[1]Árak'!G9</f>
        <v>0</v>
      </c>
      <c r="H135" s="112">
        <f>C38*'[1]Árak'!B36</f>
        <v>0</v>
      </c>
      <c r="I135" s="112"/>
      <c r="J135" s="112" t="e">
        <f>C64*'[1]Árak'!#REF!</f>
        <v>#REF!</v>
      </c>
      <c r="K135" s="112"/>
      <c r="L135" s="112"/>
      <c r="M135" s="112"/>
      <c r="N135" s="113"/>
      <c r="O135" s="114"/>
      <c r="P135" s="114"/>
      <c r="Q135" s="114"/>
      <c r="R135" s="114"/>
      <c r="S135" s="114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6"/>
      <c r="BC135" s="106"/>
      <c r="BD135" s="106"/>
      <c r="BE135" s="106"/>
      <c r="BF135" s="106"/>
    </row>
    <row r="136" spans="1:58" s="104" customFormat="1" ht="12.75" customHeight="1" hidden="1">
      <c r="A136" s="107"/>
      <c r="B136" s="111" t="s">
        <v>86</v>
      </c>
      <c r="C136" s="112">
        <f>D11*'[1]Árak'!C10</f>
        <v>0</v>
      </c>
      <c r="D136" s="112">
        <f>F11*'[1]Árak'!D10</f>
        <v>0</v>
      </c>
      <c r="E136" s="112">
        <f>H11*'[1]Árak'!E10</f>
        <v>0</v>
      </c>
      <c r="F136" s="112">
        <f>J11*'[1]Árak'!F10</f>
        <v>0</v>
      </c>
      <c r="G136" s="112">
        <f>L11*'[1]Árak'!G10</f>
        <v>0</v>
      </c>
      <c r="H136" s="112">
        <f>C39*'[1]Árak'!B37</f>
        <v>0</v>
      </c>
      <c r="I136" s="112"/>
      <c r="J136" s="112" t="e">
        <f>C81*'[1]Árak'!#REF!</f>
        <v>#REF!</v>
      </c>
      <c r="K136" s="112"/>
      <c r="L136" s="112"/>
      <c r="M136" s="112"/>
      <c r="N136" s="113"/>
      <c r="O136" s="114"/>
      <c r="P136" s="114"/>
      <c r="Q136" s="114"/>
      <c r="R136" s="114"/>
      <c r="S136" s="114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6"/>
      <c r="BC136" s="106"/>
      <c r="BD136" s="106"/>
      <c r="BE136" s="106"/>
      <c r="BF136" s="106"/>
    </row>
    <row r="137" spans="1:58" s="104" customFormat="1" ht="12.75" customHeight="1" hidden="1">
      <c r="A137" s="107"/>
      <c r="B137" s="111" t="s">
        <v>87</v>
      </c>
      <c r="C137" s="112">
        <f>D12*'[1]Árak'!C11</f>
        <v>0</v>
      </c>
      <c r="D137" s="112">
        <f>F12*'[1]Árak'!D11</f>
        <v>0</v>
      </c>
      <c r="E137" s="112">
        <f>H12*'[1]Árak'!E11</f>
        <v>0</v>
      </c>
      <c r="F137" s="112">
        <f>J12*'[1]Árak'!F11</f>
        <v>0</v>
      </c>
      <c r="G137" s="112">
        <f>L12*'[1]Árak'!G11</f>
        <v>0</v>
      </c>
      <c r="H137" s="112">
        <f>C40*'[1]Árak'!B38</f>
        <v>0</v>
      </c>
      <c r="I137" s="112"/>
      <c r="J137" s="112" t="e">
        <f>C82*'[1]Árak'!#REF!</f>
        <v>#REF!</v>
      </c>
      <c r="K137" s="112"/>
      <c r="L137" s="112"/>
      <c r="M137" s="112"/>
      <c r="N137" s="113"/>
      <c r="O137" s="114"/>
      <c r="P137" s="114"/>
      <c r="Q137" s="114"/>
      <c r="R137" s="114"/>
      <c r="S137" s="114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106"/>
      <c r="BF137" s="106"/>
    </row>
    <row r="138" spans="1:58" s="104" customFormat="1" ht="12.75" customHeight="1" hidden="1">
      <c r="A138" s="107"/>
      <c r="B138" s="111" t="s">
        <v>88</v>
      </c>
      <c r="C138" s="112">
        <f>D13*'[1]Árak'!C12</f>
        <v>0</v>
      </c>
      <c r="D138" s="112">
        <f>F13*'[1]Árak'!D12</f>
        <v>0</v>
      </c>
      <c r="E138" s="112">
        <f>H13*'[1]Árak'!E12</f>
        <v>0</v>
      </c>
      <c r="F138" s="112">
        <f>J13*'[1]Árak'!F12</f>
        <v>0</v>
      </c>
      <c r="G138" s="112">
        <f>L13*'[1]Árak'!G12</f>
        <v>0</v>
      </c>
      <c r="H138" s="112">
        <f>C43*'[1]Árak'!B41</f>
        <v>0</v>
      </c>
      <c r="I138" s="112"/>
      <c r="J138" s="112" t="e">
        <f>C83*'[1]Árak'!#REF!</f>
        <v>#REF!</v>
      </c>
      <c r="K138" s="112"/>
      <c r="L138" s="112"/>
      <c r="M138" s="112"/>
      <c r="N138" s="113"/>
      <c r="O138" s="114"/>
      <c r="P138" s="114"/>
      <c r="Q138" s="114"/>
      <c r="R138" s="114"/>
      <c r="S138" s="114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6"/>
      <c r="BC138" s="106"/>
      <c r="BD138" s="106"/>
      <c r="BE138" s="106"/>
      <c r="BF138" s="106"/>
    </row>
    <row r="139" spans="1:58" s="104" customFormat="1" ht="12.75" customHeight="1" hidden="1">
      <c r="A139" s="107"/>
      <c r="B139" s="111" t="s">
        <v>89</v>
      </c>
      <c r="C139" s="112">
        <f>D14*'[1]Árak'!C13</f>
        <v>0</v>
      </c>
      <c r="D139" s="112">
        <f>F14*'[1]Árak'!D13</f>
        <v>0</v>
      </c>
      <c r="E139" s="112">
        <f>H14*'[1]Árak'!E13</f>
        <v>0</v>
      </c>
      <c r="F139" s="112">
        <f>J14*'[1]Árak'!F13</f>
        <v>0</v>
      </c>
      <c r="G139" s="112">
        <f>L14*'[1]Árak'!G13</f>
        <v>0</v>
      </c>
      <c r="H139" s="112">
        <f>C44*'[1]Árak'!B42</f>
        <v>0</v>
      </c>
      <c r="I139" s="112"/>
      <c r="J139" s="112">
        <f>C84*'[1]Árak'!B67</f>
        <v>0</v>
      </c>
      <c r="K139" s="112"/>
      <c r="L139" s="112"/>
      <c r="M139" s="112"/>
      <c r="N139" s="113"/>
      <c r="O139" s="114"/>
      <c r="P139" s="114"/>
      <c r="Q139" s="114"/>
      <c r="R139" s="114"/>
      <c r="S139" s="114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6"/>
      <c r="BC139" s="106"/>
      <c r="BD139" s="106"/>
      <c r="BE139" s="106"/>
      <c r="BF139" s="106"/>
    </row>
    <row r="140" spans="1:58" s="104" customFormat="1" ht="12.75" customHeight="1" hidden="1">
      <c r="A140" s="107"/>
      <c r="B140" s="111" t="s">
        <v>17</v>
      </c>
      <c r="C140" s="112">
        <f>D15*'[1]Árak'!C14</f>
        <v>0</v>
      </c>
      <c r="D140" s="112">
        <f>F15*'[1]Árak'!D14</f>
        <v>0</v>
      </c>
      <c r="E140" s="112">
        <f>H15*'[1]Árak'!E14</f>
        <v>0</v>
      </c>
      <c r="F140" s="112">
        <f>J15*'[1]Árak'!F14</f>
        <v>0</v>
      </c>
      <c r="G140" s="112">
        <f>L15*'[1]Árak'!G14</f>
        <v>0</v>
      </c>
      <c r="H140" s="112">
        <f>C45*'[1]Árak'!B43</f>
        <v>0</v>
      </c>
      <c r="I140" s="112"/>
      <c r="J140" s="112">
        <f>C85*'[1]Árak'!B68</f>
        <v>0</v>
      </c>
      <c r="K140" s="112"/>
      <c r="L140" s="112"/>
      <c r="M140" s="112"/>
      <c r="N140" s="113"/>
      <c r="O140" s="114"/>
      <c r="P140" s="114"/>
      <c r="Q140" s="114"/>
      <c r="R140" s="114"/>
      <c r="S140" s="114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06"/>
      <c r="AK140" s="106"/>
      <c r="AL140" s="106"/>
      <c r="AM140" s="106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6"/>
      <c r="BC140" s="106"/>
      <c r="BD140" s="106"/>
      <c r="BE140" s="106"/>
      <c r="BF140" s="106"/>
    </row>
    <row r="141" spans="1:58" s="104" customFormat="1" ht="12.75" customHeight="1" hidden="1">
      <c r="A141" s="107"/>
      <c r="B141" s="111" t="s">
        <v>19</v>
      </c>
      <c r="C141" s="112">
        <f>D16*'[1]Árak'!C15</f>
        <v>0</v>
      </c>
      <c r="D141" s="112">
        <f>F16*'[1]Árak'!D15</f>
        <v>0</v>
      </c>
      <c r="E141" s="112">
        <f>H16*'[1]Árak'!E15</f>
        <v>0</v>
      </c>
      <c r="F141" s="112">
        <f>J16*'[1]Árak'!F15</f>
        <v>0</v>
      </c>
      <c r="G141" s="112">
        <f>L16*'[1]Árak'!G15</f>
        <v>0</v>
      </c>
      <c r="H141" s="112">
        <f>C46*'[1]Árak'!B44</f>
        <v>0</v>
      </c>
      <c r="I141" s="112"/>
      <c r="J141" s="112">
        <f>C86*'[1]Árak'!B69</f>
        <v>0</v>
      </c>
      <c r="K141" s="112"/>
      <c r="L141" s="112"/>
      <c r="M141" s="112"/>
      <c r="N141" s="113"/>
      <c r="O141" s="114"/>
      <c r="P141" s="114"/>
      <c r="Q141" s="114"/>
      <c r="R141" s="114"/>
      <c r="S141" s="114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</row>
    <row r="142" spans="1:58" s="104" customFormat="1" ht="12.75" customHeight="1" hidden="1">
      <c r="A142" s="107"/>
      <c r="B142" s="111" t="s">
        <v>21</v>
      </c>
      <c r="C142" s="112">
        <f>D17*'[1]Árak'!C16</f>
        <v>0</v>
      </c>
      <c r="D142" s="112">
        <f>F17*'[1]Árak'!D16</f>
        <v>0</v>
      </c>
      <c r="E142" s="112">
        <f>H17*'[1]Árak'!E16</f>
        <v>0</v>
      </c>
      <c r="F142" s="112">
        <f>J17*'[1]Árak'!F16</f>
        <v>0</v>
      </c>
      <c r="G142" s="112">
        <f>L17*'[1]Árak'!G16</f>
        <v>0</v>
      </c>
      <c r="H142" s="112">
        <f>C49*'[1]Árak'!B47</f>
        <v>0</v>
      </c>
      <c r="I142" s="112"/>
      <c r="J142" s="112">
        <f>C87*'[1]Árak'!B70</f>
        <v>0</v>
      </c>
      <c r="K142" s="112"/>
      <c r="L142" s="112"/>
      <c r="M142" s="112"/>
      <c r="N142" s="113"/>
      <c r="O142" s="114"/>
      <c r="P142" s="114"/>
      <c r="Q142" s="114"/>
      <c r="R142" s="114"/>
      <c r="S142" s="114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06"/>
      <c r="AJ142" s="106"/>
      <c r="AK142" s="106"/>
      <c r="AL142" s="106"/>
      <c r="AM142" s="106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6"/>
      <c r="BC142" s="106"/>
      <c r="BD142" s="106"/>
      <c r="BE142" s="106"/>
      <c r="BF142" s="106"/>
    </row>
    <row r="143" spans="1:58" s="104" customFormat="1" ht="12.75" customHeight="1" hidden="1">
      <c r="A143" s="107"/>
      <c r="B143" s="111" t="s">
        <v>23</v>
      </c>
      <c r="C143" s="112">
        <f>D18*'[1]Árak'!C17</f>
        <v>0</v>
      </c>
      <c r="D143" s="112">
        <f>F18*'[1]Árak'!D17</f>
        <v>0</v>
      </c>
      <c r="E143" s="112">
        <f>H18*'[1]Árak'!E17</f>
        <v>0</v>
      </c>
      <c r="F143" s="112">
        <f>J18*'[1]Árak'!F17</f>
        <v>0</v>
      </c>
      <c r="G143" s="112">
        <f>L18*'[1]Árak'!G17</f>
        <v>0</v>
      </c>
      <c r="H143" s="112">
        <f>C51*'[1]Árak'!B48</f>
        <v>0</v>
      </c>
      <c r="I143" s="112"/>
      <c r="J143" s="112">
        <f>C88*'[1]Árak'!B71</f>
        <v>0</v>
      </c>
      <c r="K143" s="112"/>
      <c r="L143" s="112"/>
      <c r="M143" s="112"/>
      <c r="N143" s="113"/>
      <c r="O143" s="114"/>
      <c r="P143" s="114"/>
      <c r="Q143" s="114"/>
      <c r="R143" s="114"/>
      <c r="S143" s="114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106"/>
      <c r="AJ143" s="106"/>
      <c r="AK143" s="106"/>
      <c r="AL143" s="106"/>
      <c r="AM143" s="106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6"/>
      <c r="BC143" s="106"/>
      <c r="BD143" s="106"/>
      <c r="BE143" s="106"/>
      <c r="BF143" s="106"/>
    </row>
    <row r="144" spans="1:58" s="104" customFormat="1" ht="12.75" customHeight="1" hidden="1">
      <c r="A144" s="107"/>
      <c r="B144" s="111" t="s">
        <v>25</v>
      </c>
      <c r="C144" s="112">
        <f>D19*'[1]Árak'!C18</f>
        <v>0</v>
      </c>
      <c r="D144" s="112">
        <f>F19*'[1]Árak'!D18</f>
        <v>0</v>
      </c>
      <c r="E144" s="112">
        <f>H19*'[1]Árak'!E18</f>
        <v>0</v>
      </c>
      <c r="F144" s="112">
        <f>J19*'[1]Árak'!F18</f>
        <v>0</v>
      </c>
      <c r="G144" s="112">
        <f>L19*'[1]Árak'!G18</f>
        <v>0</v>
      </c>
      <c r="H144" s="112">
        <f>C52*'[1]Árak'!B49</f>
        <v>0</v>
      </c>
      <c r="I144" s="112"/>
      <c r="J144" s="112">
        <f>C89*'[1]Árak'!B72</f>
        <v>0</v>
      </c>
      <c r="K144" s="112"/>
      <c r="L144" s="112"/>
      <c r="M144" s="112"/>
      <c r="N144" s="113"/>
      <c r="O144" s="114"/>
      <c r="P144" s="114"/>
      <c r="Q144" s="114"/>
      <c r="R144" s="114"/>
      <c r="S144" s="114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106"/>
      <c r="AJ144" s="106"/>
      <c r="AK144" s="106"/>
      <c r="AL144" s="106"/>
      <c r="AM144" s="106"/>
      <c r="AN144" s="106"/>
      <c r="AO144" s="106"/>
      <c r="AP144" s="106"/>
      <c r="AQ144" s="106"/>
      <c r="AR144" s="106"/>
      <c r="AS144" s="106"/>
      <c r="AT144" s="106"/>
      <c r="AU144" s="106"/>
      <c r="AV144" s="106"/>
      <c r="AW144" s="106"/>
      <c r="AX144" s="106"/>
      <c r="AY144" s="106"/>
      <c r="AZ144" s="106"/>
      <c r="BA144" s="106"/>
      <c r="BB144" s="106"/>
      <c r="BC144" s="106"/>
      <c r="BD144" s="106"/>
      <c r="BE144" s="106"/>
      <c r="BF144" s="106"/>
    </row>
    <row r="145" spans="1:58" s="104" customFormat="1" ht="12.75" customHeight="1" hidden="1">
      <c r="A145" s="107"/>
      <c r="B145" s="111" t="s">
        <v>91</v>
      </c>
      <c r="C145" s="112">
        <f>D20*'[1]Árak'!C19</f>
        <v>0</v>
      </c>
      <c r="D145" s="112">
        <f>F20*'[1]Árak'!D19</f>
        <v>0</v>
      </c>
      <c r="E145" s="112">
        <f>H20*'[1]Árak'!E19</f>
        <v>0</v>
      </c>
      <c r="F145" s="112">
        <f>J20*'[1]Árak'!F19</f>
        <v>0</v>
      </c>
      <c r="G145" s="112">
        <f>L20*'[1]Árak'!G19</f>
        <v>0</v>
      </c>
      <c r="H145" s="112">
        <f>C53*'[1]Árak'!B50</f>
        <v>0</v>
      </c>
      <c r="I145" s="112"/>
      <c r="J145" s="112">
        <f>C90*'[1]Árak'!B73</f>
        <v>0</v>
      </c>
      <c r="K145" s="112"/>
      <c r="L145" s="112"/>
      <c r="M145" s="112"/>
      <c r="N145" s="113"/>
      <c r="O145" s="114"/>
      <c r="P145" s="114"/>
      <c r="Q145" s="114"/>
      <c r="R145" s="114"/>
      <c r="S145" s="114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  <c r="AU145" s="106"/>
      <c r="AV145" s="106"/>
      <c r="AW145" s="106"/>
      <c r="AX145" s="106"/>
      <c r="AY145" s="106"/>
      <c r="AZ145" s="106"/>
      <c r="BA145" s="106"/>
      <c r="BB145" s="106"/>
      <c r="BC145" s="106"/>
      <c r="BD145" s="106"/>
      <c r="BE145" s="106"/>
      <c r="BF145" s="106"/>
    </row>
    <row r="146" spans="1:58" s="104" customFormat="1" ht="12.75" customHeight="1" hidden="1">
      <c r="A146" s="107"/>
      <c r="B146" s="111" t="s">
        <v>92</v>
      </c>
      <c r="C146" s="112">
        <f>D21*'[1]Árak'!C20</f>
        <v>0</v>
      </c>
      <c r="D146" s="112">
        <f>F21*'[1]Árak'!D20</f>
        <v>0</v>
      </c>
      <c r="E146" s="112">
        <f>H21*'[1]Árak'!E20</f>
        <v>0</v>
      </c>
      <c r="F146" s="112">
        <f>J21*'[1]Árak'!F20</f>
        <v>0</v>
      </c>
      <c r="G146" s="112">
        <f>L21*'[1]Árak'!G20</f>
        <v>0</v>
      </c>
      <c r="H146" s="112">
        <f>C54*'[1]Árak'!B51</f>
        <v>0</v>
      </c>
      <c r="I146" s="112"/>
      <c r="J146" s="112">
        <f>C91*'[1]Árak'!B74</f>
        <v>0</v>
      </c>
      <c r="K146" s="112"/>
      <c r="L146" s="112"/>
      <c r="M146" s="112"/>
      <c r="N146" s="113"/>
      <c r="O146" s="114"/>
      <c r="P146" s="114"/>
      <c r="Q146" s="114"/>
      <c r="R146" s="114"/>
      <c r="S146" s="114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  <c r="AD146" s="106"/>
      <c r="AE146" s="106"/>
      <c r="AF146" s="106"/>
      <c r="AG146" s="106"/>
      <c r="AH146" s="106"/>
      <c r="AI146" s="106"/>
      <c r="AJ146" s="106"/>
      <c r="AK146" s="106"/>
      <c r="AL146" s="106"/>
      <c r="AM146" s="106"/>
      <c r="AN146" s="106"/>
      <c r="AO146" s="106"/>
      <c r="AP146" s="106"/>
      <c r="AQ146" s="106"/>
      <c r="AR146" s="106"/>
      <c r="AS146" s="106"/>
      <c r="AT146" s="106"/>
      <c r="AU146" s="106"/>
      <c r="AV146" s="106"/>
      <c r="AW146" s="106"/>
      <c r="AX146" s="106"/>
      <c r="AY146" s="106"/>
      <c r="AZ146" s="106"/>
      <c r="BA146" s="106"/>
      <c r="BB146" s="106"/>
      <c r="BC146" s="106"/>
      <c r="BD146" s="106"/>
      <c r="BE146" s="106"/>
      <c r="BF146" s="106"/>
    </row>
    <row r="147" spans="1:58" s="104" customFormat="1" ht="12.75" customHeight="1" hidden="1">
      <c r="A147" s="107"/>
      <c r="B147" s="111" t="s">
        <v>93</v>
      </c>
      <c r="C147" s="112">
        <f>D22*'[1]Árak'!C21</f>
        <v>0</v>
      </c>
      <c r="D147" s="112">
        <f>F22*'[1]Árak'!D21</f>
        <v>0</v>
      </c>
      <c r="E147" s="112">
        <f>H22*'[1]Árak'!E21</f>
        <v>0</v>
      </c>
      <c r="F147" s="112">
        <f>J22*'[1]Árak'!F21</f>
        <v>0</v>
      </c>
      <c r="G147" s="112">
        <f>L22*'[1]Árak'!G21</f>
        <v>0</v>
      </c>
      <c r="H147" s="112">
        <f>C55*'[1]Árak'!B52</f>
        <v>0</v>
      </c>
      <c r="I147" s="112"/>
      <c r="J147" s="112">
        <f>C92*'[1]Árak'!B75</f>
        <v>0</v>
      </c>
      <c r="K147" s="112"/>
      <c r="L147" s="112"/>
      <c r="M147" s="112"/>
      <c r="N147" s="113"/>
      <c r="O147" s="114"/>
      <c r="P147" s="114"/>
      <c r="Q147" s="114"/>
      <c r="R147" s="114"/>
      <c r="S147" s="114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  <c r="AG147" s="106"/>
      <c r="AH147" s="106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  <c r="AU147" s="106"/>
      <c r="AV147" s="106"/>
      <c r="AW147" s="106"/>
      <c r="AX147" s="106"/>
      <c r="AY147" s="106"/>
      <c r="AZ147" s="106"/>
      <c r="BA147" s="106"/>
      <c r="BB147" s="106"/>
      <c r="BC147" s="106"/>
      <c r="BD147" s="106"/>
      <c r="BE147" s="106"/>
      <c r="BF147" s="106"/>
    </row>
    <row r="148" spans="1:58" s="104" customFormat="1" ht="12.75" customHeight="1" hidden="1">
      <c r="A148" s="107"/>
      <c r="B148" s="111" t="s">
        <v>94</v>
      </c>
      <c r="C148" s="112">
        <f>D23*'[1]Árak'!C22</f>
        <v>0</v>
      </c>
      <c r="D148" s="112">
        <f>F23*'[1]Árak'!D22</f>
        <v>0</v>
      </c>
      <c r="E148" s="112">
        <f>H23*'[1]Árak'!E22</f>
        <v>0</v>
      </c>
      <c r="F148" s="112">
        <f>J23*'[1]Árak'!F22</f>
        <v>0</v>
      </c>
      <c r="G148" s="112">
        <f>L23*'[1]Árak'!G22</f>
        <v>0</v>
      </c>
      <c r="H148" s="112">
        <f>C56*'[1]Árak'!B53</f>
        <v>0</v>
      </c>
      <c r="I148" s="112"/>
      <c r="J148" s="112">
        <f>C93*'[1]Árak'!B76</f>
        <v>0</v>
      </c>
      <c r="K148" s="112"/>
      <c r="L148" s="112"/>
      <c r="M148" s="112"/>
      <c r="N148" s="113"/>
      <c r="O148" s="114"/>
      <c r="P148" s="114"/>
      <c r="Q148" s="114"/>
      <c r="R148" s="114"/>
      <c r="S148" s="114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</row>
    <row r="149" spans="1:58" s="104" customFormat="1" ht="12.75" customHeight="1" hidden="1">
      <c r="A149" s="107"/>
      <c r="B149" s="111" t="s">
        <v>95</v>
      </c>
      <c r="C149" s="112">
        <f>D24*'[1]Árak'!C23</f>
        <v>0</v>
      </c>
      <c r="D149" s="112">
        <f>F24*'[1]Árak'!D23</f>
        <v>0</v>
      </c>
      <c r="E149" s="112">
        <f>H24*'[1]Árak'!E23</f>
        <v>0</v>
      </c>
      <c r="F149" s="112">
        <f>J24*'[1]Árak'!F23</f>
        <v>0</v>
      </c>
      <c r="G149" s="112">
        <f>L24*'[1]Árak'!G23</f>
        <v>0</v>
      </c>
      <c r="H149" s="112">
        <f>C57*'[1]Árak'!B54</f>
        <v>0</v>
      </c>
      <c r="I149" s="112"/>
      <c r="J149" s="112">
        <f>C94*'[1]Árak'!B77</f>
        <v>0</v>
      </c>
      <c r="K149" s="112"/>
      <c r="L149" s="112"/>
      <c r="M149" s="112"/>
      <c r="N149" s="113"/>
      <c r="O149" s="114"/>
      <c r="P149" s="114"/>
      <c r="Q149" s="114"/>
      <c r="R149" s="114"/>
      <c r="S149" s="114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</row>
    <row r="150" spans="1:58" s="104" customFormat="1" ht="12.75" customHeight="1" hidden="1">
      <c r="A150" s="107"/>
      <c r="B150" s="111" t="s">
        <v>96</v>
      </c>
      <c r="C150" s="112">
        <f>D25*'[1]Árak'!C24</f>
        <v>0</v>
      </c>
      <c r="D150" s="112">
        <f>F25*'[1]Árak'!D24</f>
        <v>0</v>
      </c>
      <c r="E150" s="112">
        <f>H25*'[1]Árak'!E24</f>
        <v>0</v>
      </c>
      <c r="F150" s="112">
        <f>J25*'[1]Árak'!F24</f>
        <v>0</v>
      </c>
      <c r="G150" s="112">
        <f>L25*'[1]Árak'!G24</f>
        <v>0</v>
      </c>
      <c r="H150" s="112">
        <f>C58*'[1]Árak'!B55</f>
        <v>0</v>
      </c>
      <c r="I150" s="112"/>
      <c r="J150" s="112">
        <f>C95*'[1]Árak'!B78</f>
        <v>0</v>
      </c>
      <c r="K150" s="112"/>
      <c r="L150" s="112"/>
      <c r="M150" s="112"/>
      <c r="N150" s="113"/>
      <c r="O150" s="114"/>
      <c r="P150" s="114"/>
      <c r="Q150" s="114"/>
      <c r="R150" s="114"/>
      <c r="S150" s="114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6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6"/>
      <c r="AT150" s="106"/>
      <c r="AU150" s="106"/>
      <c r="AV150" s="106"/>
      <c r="AW150" s="106"/>
      <c r="AX150" s="106"/>
      <c r="AY150" s="106"/>
      <c r="AZ150" s="106"/>
      <c r="BA150" s="106"/>
      <c r="BB150" s="106"/>
      <c r="BC150" s="106"/>
      <c r="BD150" s="106"/>
      <c r="BE150" s="106"/>
      <c r="BF150" s="106"/>
    </row>
    <row r="151" spans="1:58" s="115" customFormat="1" ht="12.75" customHeight="1" hidden="1">
      <c r="A151" s="107"/>
      <c r="B151" s="111" t="s">
        <v>29</v>
      </c>
      <c r="C151" s="112">
        <f>D26*'[1]Árak'!C25</f>
        <v>0</v>
      </c>
      <c r="D151" s="112">
        <f>F26*'[1]Árak'!D25</f>
        <v>0</v>
      </c>
      <c r="E151" s="112">
        <f>H26*'[1]Árak'!E25</f>
        <v>0</v>
      </c>
      <c r="F151" s="112">
        <f>J26*'[1]Árak'!F25</f>
        <v>0</v>
      </c>
      <c r="G151" s="112">
        <f>L26*'[1]Árak'!G25</f>
        <v>0</v>
      </c>
      <c r="H151" s="112">
        <f>C59*'[1]Árak'!B56</f>
        <v>0</v>
      </c>
      <c r="I151" s="112"/>
      <c r="J151" s="112">
        <f>C96*'[1]Árak'!B79</f>
        <v>0</v>
      </c>
      <c r="K151" s="112"/>
      <c r="L151" s="112"/>
      <c r="M151" s="112"/>
      <c r="N151" s="113"/>
      <c r="O151" s="114"/>
      <c r="P151" s="114"/>
      <c r="Q151" s="114"/>
      <c r="R151" s="114"/>
      <c r="S151" s="114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  <c r="AU151" s="106"/>
      <c r="AV151" s="106"/>
      <c r="AW151" s="106"/>
      <c r="AX151" s="106"/>
      <c r="AY151" s="106"/>
      <c r="AZ151" s="106"/>
      <c r="BA151" s="106"/>
      <c r="BB151" s="106"/>
      <c r="BC151" s="106"/>
      <c r="BD151" s="106"/>
      <c r="BE151" s="106"/>
      <c r="BF151" s="106"/>
    </row>
    <row r="152" spans="1:58" s="115" customFormat="1" ht="15" hidden="1">
      <c r="A152" s="107"/>
      <c r="B152" s="111" t="s">
        <v>97</v>
      </c>
      <c r="C152" s="112">
        <f>D27*'[1]Árak'!C26</f>
        <v>0</v>
      </c>
      <c r="D152" s="112">
        <f>F27*'[1]Árak'!D26</f>
        <v>0</v>
      </c>
      <c r="E152" s="112">
        <f>H27*'[1]Árak'!E26</f>
        <v>0</v>
      </c>
      <c r="F152" s="112">
        <f>J27*'[1]Árak'!F26</f>
        <v>0</v>
      </c>
      <c r="G152" s="112">
        <f>L27*'[1]Árak'!G26</f>
        <v>0</v>
      </c>
      <c r="H152" s="112">
        <f>C60*'[1]Árak'!B57</f>
        <v>0</v>
      </c>
      <c r="I152" s="112"/>
      <c r="J152" s="112">
        <f>C97*'[1]Árak'!B80</f>
        <v>0</v>
      </c>
      <c r="K152" s="112"/>
      <c r="L152" s="112"/>
      <c r="M152" s="112"/>
      <c r="N152" s="113"/>
      <c r="O152" s="114"/>
      <c r="P152" s="114"/>
      <c r="Q152" s="114"/>
      <c r="R152" s="114"/>
      <c r="S152" s="114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06"/>
      <c r="AK152" s="106"/>
      <c r="AL152" s="106"/>
      <c r="AM152" s="106"/>
      <c r="AN152" s="106"/>
      <c r="AO152" s="106"/>
      <c r="AP152" s="106"/>
      <c r="AQ152" s="106"/>
      <c r="AR152" s="106"/>
      <c r="AS152" s="106"/>
      <c r="AT152" s="106"/>
      <c r="AU152" s="106"/>
      <c r="AV152" s="106"/>
      <c r="AW152" s="106"/>
      <c r="AX152" s="106"/>
      <c r="AY152" s="106"/>
      <c r="AZ152" s="106"/>
      <c r="BA152" s="106"/>
      <c r="BB152" s="106"/>
      <c r="BC152" s="106"/>
      <c r="BD152" s="106"/>
      <c r="BE152" s="106"/>
      <c r="BF152" s="106"/>
    </row>
    <row r="153" spans="1:58" s="115" customFormat="1" ht="15" hidden="1">
      <c r="A153" s="107"/>
      <c r="B153" s="111" t="s">
        <v>99</v>
      </c>
      <c r="C153" s="112">
        <f>D28*'[1]Árak'!C27</f>
        <v>0</v>
      </c>
      <c r="D153" s="112">
        <f>F28*'[1]Árak'!D27</f>
        <v>0</v>
      </c>
      <c r="E153" s="112">
        <f>H28*'[1]Árak'!E27</f>
        <v>0</v>
      </c>
      <c r="F153" s="112">
        <f>J28*'[1]Árak'!F27</f>
        <v>0</v>
      </c>
      <c r="G153" s="112">
        <f>L28*'[1]Árak'!G27</f>
        <v>0</v>
      </c>
      <c r="H153" s="112">
        <f>C62*'[1]Árak'!B58</f>
        <v>0</v>
      </c>
      <c r="I153" s="112"/>
      <c r="J153" s="112">
        <f>C98*'[1]Árak'!B81</f>
        <v>0</v>
      </c>
      <c r="K153" s="112"/>
      <c r="L153" s="112"/>
      <c r="M153" s="112"/>
      <c r="N153" s="113"/>
      <c r="O153" s="114"/>
      <c r="P153" s="114"/>
      <c r="Q153" s="114"/>
      <c r="R153" s="114"/>
      <c r="S153" s="114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  <c r="AS153" s="106"/>
      <c r="AT153" s="106"/>
      <c r="AU153" s="106"/>
      <c r="AV153" s="106"/>
      <c r="AW153" s="106"/>
      <c r="AX153" s="106"/>
      <c r="AY153" s="106"/>
      <c r="AZ153" s="106"/>
      <c r="BA153" s="106"/>
      <c r="BB153" s="106"/>
      <c r="BC153" s="106"/>
      <c r="BD153" s="106"/>
      <c r="BE153" s="106"/>
      <c r="BF153" s="106"/>
    </row>
    <row r="154" spans="1:58" ht="15" hidden="1">
      <c r="A154" s="107"/>
      <c r="B154" s="111" t="s">
        <v>32</v>
      </c>
      <c r="C154" s="112">
        <f>D29*'[1]Árak'!C28</f>
        <v>0</v>
      </c>
      <c r="D154" s="112">
        <f>F29*'[1]Árak'!D28</f>
        <v>0</v>
      </c>
      <c r="E154" s="112">
        <f>H29*'[1]Árak'!E28</f>
        <v>0</v>
      </c>
      <c r="F154" s="112">
        <f>J29*'[1]Árak'!F28</f>
        <v>0</v>
      </c>
      <c r="G154" s="112">
        <f>L29*'[1]Árak'!G28</f>
        <v>0</v>
      </c>
      <c r="H154" s="112">
        <f>C64*'[1]Árak'!B60</f>
        <v>0</v>
      </c>
      <c r="I154" s="114"/>
      <c r="J154" s="112">
        <f>C99*'[1]Árak'!B82</f>
        <v>0</v>
      </c>
      <c r="K154" s="114"/>
      <c r="L154" s="114"/>
      <c r="M154" s="114"/>
      <c r="N154" s="113"/>
      <c r="O154" s="114"/>
      <c r="P154" s="114"/>
      <c r="Q154" s="114"/>
      <c r="R154" s="114"/>
      <c r="S154" s="114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  <c r="AT154" s="106"/>
      <c r="AU154" s="106"/>
      <c r="AV154" s="106"/>
      <c r="AW154" s="106"/>
      <c r="AX154" s="106"/>
      <c r="AY154" s="106"/>
      <c r="AZ154" s="106"/>
      <c r="BA154" s="106"/>
      <c r="BB154" s="106"/>
      <c r="BC154" s="106"/>
      <c r="BD154" s="106"/>
      <c r="BE154" s="106"/>
      <c r="BF154" s="106"/>
    </row>
    <row r="155" spans="1:58" ht="15" hidden="1">
      <c r="A155" s="107"/>
      <c r="B155" s="111" t="s">
        <v>100</v>
      </c>
      <c r="C155" s="112">
        <f>D30*'[1]Árak'!C29</f>
        <v>0</v>
      </c>
      <c r="D155" s="112">
        <f>F30*'[1]Árak'!D29</f>
        <v>0</v>
      </c>
      <c r="E155" s="112">
        <f>H30*'[1]Árak'!E29</f>
        <v>0</v>
      </c>
      <c r="F155" s="112">
        <f>J30*'[1]Árak'!F29</f>
        <v>0</v>
      </c>
      <c r="G155" s="112">
        <f>L30*'[1]Árak'!G29</f>
        <v>0</v>
      </c>
      <c r="H155" s="112" t="e">
        <f>C81*'[1]Árak'!#REF!</f>
        <v>#REF!</v>
      </c>
      <c r="I155" s="112"/>
      <c r="J155" s="112">
        <f>C100*'[1]Árak'!B83</f>
        <v>0</v>
      </c>
      <c r="K155" s="112"/>
      <c r="L155" s="112"/>
      <c r="M155" s="112"/>
      <c r="N155" s="113"/>
      <c r="O155" s="114"/>
      <c r="P155" s="114"/>
      <c r="Q155" s="114"/>
      <c r="R155" s="114"/>
      <c r="S155" s="114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106"/>
      <c r="AJ155" s="106"/>
      <c r="AK155" s="106"/>
      <c r="AL155" s="106"/>
      <c r="AM155" s="106"/>
      <c r="AN155" s="106"/>
      <c r="AO155" s="106"/>
      <c r="AP155" s="106"/>
      <c r="AQ155" s="106"/>
      <c r="AR155" s="106"/>
      <c r="AS155" s="106"/>
      <c r="AT155" s="106"/>
      <c r="AU155" s="106"/>
      <c r="AV155" s="106"/>
      <c r="AW155" s="106"/>
      <c r="AX155" s="106"/>
      <c r="AY155" s="106"/>
      <c r="AZ155" s="106"/>
      <c r="BA155" s="106"/>
      <c r="BB155" s="106"/>
      <c r="BC155" s="106"/>
      <c r="BD155" s="106"/>
      <c r="BE155" s="106"/>
      <c r="BF155" s="106"/>
    </row>
    <row r="156" spans="1:58" ht="15" hidden="1">
      <c r="A156" s="107"/>
      <c r="B156" s="111" t="s">
        <v>35</v>
      </c>
      <c r="C156" s="112">
        <f>D31*'[1]Árak'!C30</f>
        <v>0</v>
      </c>
      <c r="D156" s="112">
        <f>F31*'[1]Árak'!D30</f>
        <v>0</v>
      </c>
      <c r="E156" s="112">
        <f>H31*'[1]Árak'!E30</f>
        <v>0</v>
      </c>
      <c r="F156" s="112">
        <f>J31*'[1]Árak'!F30</f>
        <v>0</v>
      </c>
      <c r="G156" s="112">
        <f>L31*'[1]Árak'!G30</f>
        <v>0</v>
      </c>
      <c r="H156" s="112" t="e">
        <f>C82*'[1]Árak'!#REF!</f>
        <v>#REF!</v>
      </c>
      <c r="I156" s="114"/>
      <c r="J156" s="112">
        <f>C101*'[1]Árak'!B84</f>
        <v>0</v>
      </c>
      <c r="K156" s="114"/>
      <c r="L156" s="114"/>
      <c r="M156" s="114"/>
      <c r="N156" s="113"/>
      <c r="O156" s="114"/>
      <c r="P156" s="114"/>
      <c r="Q156" s="114"/>
      <c r="R156" s="114"/>
      <c r="S156" s="114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  <c r="AT156" s="106"/>
      <c r="AU156" s="106"/>
      <c r="AV156" s="106"/>
      <c r="AW156" s="106"/>
      <c r="AX156" s="106"/>
      <c r="AY156" s="106"/>
      <c r="AZ156" s="106"/>
      <c r="BA156" s="106"/>
      <c r="BB156" s="106"/>
      <c r="BC156" s="106"/>
      <c r="BD156" s="106"/>
      <c r="BE156" s="106"/>
      <c r="BF156" s="106"/>
    </row>
    <row r="157" spans="1:58" ht="15" hidden="1">
      <c r="A157" s="107"/>
      <c r="B157" s="111" t="s">
        <v>36</v>
      </c>
      <c r="C157" s="112">
        <f>D32*'[1]Árak'!C31</f>
        <v>0</v>
      </c>
      <c r="D157" s="112">
        <f>F32*'[1]Árak'!D31</f>
        <v>0</v>
      </c>
      <c r="E157" s="112">
        <f>H32*'[1]Árak'!E31</f>
        <v>0</v>
      </c>
      <c r="F157" s="112">
        <f>J32*'[1]Árak'!F31</f>
        <v>0</v>
      </c>
      <c r="G157" s="112">
        <f>L32*'[1]Árak'!G31</f>
        <v>0</v>
      </c>
      <c r="H157" s="112" t="e">
        <f>C83*'[1]Árak'!#REF!</f>
        <v>#REF!</v>
      </c>
      <c r="I157" s="114"/>
      <c r="J157" s="112">
        <f>C102*'[1]Árak'!B85</f>
        <v>0</v>
      </c>
      <c r="K157" s="114"/>
      <c r="L157" s="114"/>
      <c r="M157" s="114"/>
      <c r="N157" s="113"/>
      <c r="O157" s="114"/>
      <c r="P157" s="114"/>
      <c r="Q157" s="114"/>
      <c r="R157" s="114"/>
      <c r="S157" s="114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106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  <c r="AU157" s="106"/>
      <c r="AV157" s="106"/>
      <c r="AW157" s="106"/>
      <c r="AX157" s="106"/>
      <c r="AY157" s="106"/>
      <c r="AZ157" s="106"/>
      <c r="BA157" s="106"/>
      <c r="BB157" s="106"/>
      <c r="BC157" s="106"/>
      <c r="BD157" s="106"/>
      <c r="BE157" s="106"/>
      <c r="BF157" s="106"/>
    </row>
    <row r="158" spans="1:58" s="116" customFormat="1" ht="15" hidden="1">
      <c r="A158" s="107"/>
      <c r="B158" s="111" t="s">
        <v>37</v>
      </c>
      <c r="C158" s="112">
        <f>D33*'[1]Árak'!C32</f>
        <v>0</v>
      </c>
      <c r="D158" s="112">
        <f>F33*'[1]Árak'!D32</f>
        <v>0</v>
      </c>
      <c r="E158" s="112">
        <f>H33*'[1]Árak'!E32</f>
        <v>0</v>
      </c>
      <c r="F158" s="112">
        <f>J33*'[1]Árak'!F32</f>
        <v>0</v>
      </c>
      <c r="G158" s="112">
        <f>L33*'[1]Árak'!G32</f>
        <v>0</v>
      </c>
      <c r="H158" s="112" t="e">
        <f>C84*'[1]Árak'!#REF!</f>
        <v>#REF!</v>
      </c>
      <c r="I158" s="114"/>
      <c r="J158" s="112">
        <f>C103*'[1]Árak'!B86</f>
        <v>0</v>
      </c>
      <c r="K158" s="114"/>
      <c r="L158" s="114"/>
      <c r="M158" s="114"/>
      <c r="N158" s="113"/>
      <c r="O158" s="114"/>
      <c r="P158" s="114"/>
      <c r="Q158" s="114"/>
      <c r="R158" s="114"/>
      <c r="S158" s="114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106"/>
      <c r="AG158" s="106"/>
      <c r="AH158" s="106"/>
      <c r="AI158" s="106"/>
      <c r="AJ158" s="106"/>
      <c r="AK158" s="106"/>
      <c r="AL158" s="106"/>
      <c r="AM158" s="106"/>
      <c r="AN158" s="106"/>
      <c r="AO158" s="106"/>
      <c r="AP158" s="106"/>
      <c r="AQ158" s="106"/>
      <c r="AR158" s="106"/>
      <c r="AS158" s="106"/>
      <c r="AT158" s="106"/>
      <c r="AU158" s="106"/>
      <c r="AV158" s="106"/>
      <c r="AW158" s="106"/>
      <c r="AX158" s="106"/>
      <c r="AY158" s="106"/>
      <c r="AZ158" s="106"/>
      <c r="BA158" s="106"/>
      <c r="BB158" s="106"/>
      <c r="BC158" s="106"/>
      <c r="BD158" s="106"/>
      <c r="BE158" s="106"/>
      <c r="BF158" s="106"/>
    </row>
    <row r="159" spans="1:58" s="116" customFormat="1" ht="15" hidden="1">
      <c r="A159" s="107"/>
      <c r="B159" s="111" t="s">
        <v>38</v>
      </c>
      <c r="C159" s="112">
        <f>D34*'[1]Árak'!C33</f>
        <v>0</v>
      </c>
      <c r="D159" s="112">
        <f>F34*'[1]Árak'!D33</f>
        <v>0</v>
      </c>
      <c r="E159" s="112">
        <f>H34*'[1]Árak'!E33</f>
        <v>0</v>
      </c>
      <c r="F159" s="112">
        <f>J34*'[1]Árak'!F33</f>
        <v>0</v>
      </c>
      <c r="G159" s="112">
        <f>L34*'[1]Árak'!G33</f>
        <v>0</v>
      </c>
      <c r="H159" s="112">
        <f>C85*'[1]Árak'!B67</f>
        <v>0</v>
      </c>
      <c r="I159" s="114"/>
      <c r="J159" s="112">
        <f>C104*'[1]Árak'!B87</f>
        <v>0</v>
      </c>
      <c r="K159" s="114"/>
      <c r="L159" s="114"/>
      <c r="M159" s="114"/>
      <c r="N159" s="113"/>
      <c r="O159" s="114"/>
      <c r="P159" s="114"/>
      <c r="Q159" s="114"/>
      <c r="R159" s="114"/>
      <c r="S159" s="114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06"/>
      <c r="AJ159" s="106"/>
      <c r="AK159" s="106"/>
      <c r="AL159" s="106"/>
      <c r="AM159" s="106"/>
      <c r="AN159" s="106"/>
      <c r="AO159" s="106"/>
      <c r="AP159" s="106"/>
      <c r="AQ159" s="106"/>
      <c r="AR159" s="106"/>
      <c r="AS159" s="106"/>
      <c r="AT159" s="106"/>
      <c r="AU159" s="106"/>
      <c r="AV159" s="106"/>
      <c r="AW159" s="106"/>
      <c r="AX159" s="106"/>
      <c r="AY159" s="106"/>
      <c r="AZ159" s="106"/>
      <c r="BA159" s="106"/>
      <c r="BB159" s="106"/>
      <c r="BC159" s="106"/>
      <c r="BD159" s="106"/>
      <c r="BE159" s="106"/>
      <c r="BF159" s="106"/>
    </row>
    <row r="160" spans="1:58" s="116" customFormat="1" ht="15" hidden="1">
      <c r="A160" s="107"/>
      <c r="B160" s="117" t="s">
        <v>40</v>
      </c>
      <c r="C160" s="112">
        <f>D36*'[1]Árak'!C34</f>
        <v>0</v>
      </c>
      <c r="D160" s="112">
        <f>F36*'[1]Árak'!D34</f>
        <v>0</v>
      </c>
      <c r="E160" s="112">
        <f>H36*'[1]Árak'!E34</f>
        <v>0</v>
      </c>
      <c r="F160" s="112">
        <f>J36*'[1]Árak'!F34</f>
        <v>0</v>
      </c>
      <c r="G160" s="112">
        <f>L36*'[1]Árak'!G34</f>
        <v>0</v>
      </c>
      <c r="H160" s="112">
        <f>C86*'[1]Árak'!B68</f>
        <v>0</v>
      </c>
      <c r="I160" s="114"/>
      <c r="J160" s="112">
        <f>C105*'[1]Árak'!B88</f>
        <v>0</v>
      </c>
      <c r="K160" s="114"/>
      <c r="L160" s="114"/>
      <c r="M160" s="114"/>
      <c r="N160" s="113"/>
      <c r="O160" s="114"/>
      <c r="P160" s="114"/>
      <c r="Q160" s="114"/>
      <c r="R160" s="114"/>
      <c r="S160" s="114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6"/>
      <c r="AT160" s="106"/>
      <c r="AU160" s="106"/>
      <c r="AV160" s="106"/>
      <c r="AW160" s="106"/>
      <c r="AX160" s="106"/>
      <c r="AY160" s="106"/>
      <c r="AZ160" s="106"/>
      <c r="BA160" s="106"/>
      <c r="BB160" s="106"/>
      <c r="BC160" s="106"/>
      <c r="BD160" s="106"/>
      <c r="BE160" s="106"/>
      <c r="BF160" s="106"/>
    </row>
    <row r="161" spans="1:58" s="116" customFormat="1" ht="15" hidden="1">
      <c r="A161" s="209"/>
      <c r="B161" s="117" t="s">
        <v>42</v>
      </c>
      <c r="C161" s="112">
        <f>D37*'[1]Árak'!C35</f>
        <v>0</v>
      </c>
      <c r="D161" s="112">
        <f>F37*'[1]Árak'!D35</f>
        <v>0</v>
      </c>
      <c r="E161" s="112">
        <f>H37*'[1]Árak'!E35</f>
        <v>0</v>
      </c>
      <c r="F161" s="112">
        <f>J37*'[1]Árak'!F35</f>
        <v>0</v>
      </c>
      <c r="G161" s="112">
        <f>L37*'[1]Árak'!G35</f>
        <v>0</v>
      </c>
      <c r="H161" s="112">
        <f>C87*'[1]Árak'!B69</f>
        <v>0</v>
      </c>
      <c r="I161" s="118"/>
      <c r="J161" s="112">
        <f>C106*'[1]Árak'!B89</f>
        <v>0</v>
      </c>
      <c r="K161" s="118"/>
      <c r="L161" s="118"/>
      <c r="M161" s="118"/>
      <c r="N161" s="117"/>
      <c r="O161" s="118"/>
      <c r="P161" s="118"/>
      <c r="Q161" s="118"/>
      <c r="R161" s="118"/>
      <c r="S161" s="118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  <c r="AU161" s="106"/>
      <c r="AV161" s="106"/>
      <c r="AW161" s="106"/>
      <c r="AX161" s="106"/>
      <c r="AY161" s="106"/>
      <c r="AZ161" s="106"/>
      <c r="BA161" s="106"/>
      <c r="BB161" s="106"/>
      <c r="BC161" s="106"/>
      <c r="BD161" s="106"/>
      <c r="BE161" s="106"/>
      <c r="BF161" s="106"/>
    </row>
    <row r="162" spans="1:58" s="116" customFormat="1" ht="15" hidden="1">
      <c r="A162" s="209"/>
      <c r="B162" s="117" t="s">
        <v>43</v>
      </c>
      <c r="C162" s="112">
        <f>D38*'[1]Árak'!C36</f>
        <v>0</v>
      </c>
      <c r="D162" s="112">
        <f>F38*'[1]Árak'!D36</f>
        <v>0</v>
      </c>
      <c r="E162" s="112">
        <f>H38*'[1]Árak'!E36</f>
        <v>0</v>
      </c>
      <c r="F162" s="112">
        <f>J38*'[1]Árak'!F36</f>
        <v>0</v>
      </c>
      <c r="G162" s="112">
        <f>L38*'[1]Árak'!G36</f>
        <v>0</v>
      </c>
      <c r="H162" s="112">
        <f>C88*'[1]Árak'!B70</f>
        <v>0</v>
      </c>
      <c r="I162" s="118"/>
      <c r="J162" s="112">
        <f>C107*'[1]Árak'!B90</f>
        <v>0</v>
      </c>
      <c r="K162" s="118"/>
      <c r="L162" s="118"/>
      <c r="M162" s="118"/>
      <c r="N162" s="117"/>
      <c r="O162" s="118"/>
      <c r="P162" s="118"/>
      <c r="Q162" s="118"/>
      <c r="R162" s="118"/>
      <c r="S162" s="118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6"/>
      <c r="AV162" s="106"/>
      <c r="AW162" s="106"/>
      <c r="AX162" s="106"/>
      <c r="AY162" s="106"/>
      <c r="AZ162" s="106"/>
      <c r="BA162" s="106"/>
      <c r="BB162" s="106"/>
      <c r="BC162" s="106"/>
      <c r="BD162" s="106"/>
      <c r="BE162" s="106"/>
      <c r="BF162" s="106"/>
    </row>
    <row r="163" spans="1:58" s="116" customFormat="1" ht="15" hidden="1">
      <c r="A163" s="209"/>
      <c r="B163" s="117" t="s">
        <v>45</v>
      </c>
      <c r="C163" s="112">
        <f>D39*'[1]Árak'!C37</f>
        <v>0</v>
      </c>
      <c r="D163" s="112">
        <f>F39*'[1]Árak'!D37</f>
        <v>0</v>
      </c>
      <c r="E163" s="112">
        <f>H39*'[1]Árak'!E37</f>
        <v>0</v>
      </c>
      <c r="F163" s="112">
        <f>J39*'[1]Árak'!F37</f>
        <v>0</v>
      </c>
      <c r="G163" s="112">
        <f>L39*'[1]Árak'!G37</f>
        <v>0</v>
      </c>
      <c r="H163" s="112">
        <f>C89*'[1]Árak'!B71</f>
        <v>0</v>
      </c>
      <c r="I163" s="118"/>
      <c r="J163" s="112">
        <f>C108*'[1]Árak'!B91</f>
        <v>0</v>
      </c>
      <c r="K163" s="118"/>
      <c r="L163" s="118"/>
      <c r="M163" s="118"/>
      <c r="N163" s="117"/>
      <c r="O163" s="118"/>
      <c r="P163" s="118"/>
      <c r="Q163" s="118"/>
      <c r="R163" s="118"/>
      <c r="S163" s="118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  <c r="AP163" s="106"/>
      <c r="AQ163" s="106"/>
      <c r="AR163" s="106"/>
      <c r="AS163" s="106"/>
      <c r="AT163" s="106"/>
      <c r="AU163" s="106"/>
      <c r="AV163" s="106"/>
      <c r="AW163" s="106"/>
      <c r="AX163" s="106"/>
      <c r="AY163" s="106"/>
      <c r="AZ163" s="106"/>
      <c r="BA163" s="106"/>
      <c r="BB163" s="106"/>
      <c r="BC163" s="106"/>
      <c r="BD163" s="106"/>
      <c r="BE163" s="106"/>
      <c r="BF163" s="106"/>
    </row>
    <row r="164" spans="1:58" s="116" customFormat="1" ht="15" hidden="1">
      <c r="A164" s="209"/>
      <c r="B164" s="111" t="s">
        <v>46</v>
      </c>
      <c r="C164" s="112">
        <f>D40*'[1]Árak'!C38</f>
        <v>0</v>
      </c>
      <c r="D164" s="112">
        <f>F40*'[1]Árak'!D38</f>
        <v>0</v>
      </c>
      <c r="E164" s="112">
        <f>H40*'[1]Árak'!E38</f>
        <v>0</v>
      </c>
      <c r="F164" s="112">
        <f>J40*'[1]Árak'!F38</f>
        <v>0</v>
      </c>
      <c r="G164" s="112">
        <f>L40*'[1]Árak'!G38</f>
        <v>0</v>
      </c>
      <c r="H164" s="112">
        <f>C90*'[1]Árak'!B72</f>
        <v>0</v>
      </c>
      <c r="I164" s="118"/>
      <c r="J164" s="112">
        <f>C109*'[1]Árak'!B92</f>
        <v>0</v>
      </c>
      <c r="K164" s="118"/>
      <c r="L164" s="118"/>
      <c r="M164" s="118"/>
      <c r="N164" s="117"/>
      <c r="O164" s="118"/>
      <c r="P164" s="118"/>
      <c r="Q164" s="118"/>
      <c r="R164" s="118"/>
      <c r="S164" s="118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/>
      <c r="AQ164" s="106"/>
      <c r="AR164" s="106"/>
      <c r="AS164" s="106"/>
      <c r="AT164" s="106"/>
      <c r="AU164" s="106"/>
      <c r="AV164" s="106"/>
      <c r="AW164" s="106"/>
      <c r="AX164" s="106"/>
      <c r="AY164" s="106"/>
      <c r="AZ164" s="106"/>
      <c r="BA164" s="106"/>
      <c r="BB164" s="106"/>
      <c r="BC164" s="106"/>
      <c r="BD164" s="106"/>
      <c r="BE164" s="106"/>
      <c r="BF164" s="106"/>
    </row>
    <row r="165" spans="1:58" s="120" customFormat="1" ht="15" hidden="1">
      <c r="A165" s="119"/>
      <c r="B165" s="111" t="s">
        <v>49</v>
      </c>
      <c r="C165" s="112">
        <f>D43*'[1]Árak'!C41</f>
        <v>0</v>
      </c>
      <c r="D165" s="112">
        <f>F43*'[1]Árak'!D41</f>
        <v>0</v>
      </c>
      <c r="E165" s="112">
        <f>H43*'[1]Árak'!E41</f>
        <v>0</v>
      </c>
      <c r="F165" s="112">
        <f>J43*'[1]Árak'!F41</f>
        <v>0</v>
      </c>
      <c r="G165" s="112">
        <f>L43*'[1]Árak'!G41</f>
        <v>0</v>
      </c>
      <c r="H165" s="112">
        <f>C91*'[1]Árak'!B73</f>
        <v>0</v>
      </c>
      <c r="I165" s="118"/>
      <c r="J165" s="112">
        <f>C110*'[1]Árak'!B93</f>
        <v>0</v>
      </c>
      <c r="K165" s="118"/>
      <c r="L165" s="118"/>
      <c r="M165" s="118"/>
      <c r="N165" s="117"/>
      <c r="O165" s="118"/>
      <c r="P165" s="118"/>
      <c r="Q165" s="118"/>
      <c r="R165" s="118"/>
      <c r="S165" s="118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  <c r="AT165" s="106"/>
      <c r="AU165" s="106"/>
      <c r="AV165" s="106"/>
      <c r="AW165" s="106"/>
      <c r="AX165" s="106"/>
      <c r="AY165" s="106"/>
      <c r="AZ165" s="106"/>
      <c r="BA165" s="106"/>
      <c r="BB165" s="106"/>
      <c r="BC165" s="106"/>
      <c r="BD165" s="106"/>
      <c r="BE165" s="106"/>
      <c r="BF165" s="106"/>
    </row>
    <row r="166" spans="1:58" s="120" customFormat="1" ht="15" hidden="1">
      <c r="A166" s="119"/>
      <c r="B166" s="111" t="s">
        <v>51</v>
      </c>
      <c r="C166" s="112">
        <f>D44*'[1]Árak'!C42</f>
        <v>0</v>
      </c>
      <c r="D166" s="112">
        <f>F44*'[1]Árak'!D42</f>
        <v>0</v>
      </c>
      <c r="E166" s="112">
        <f>H44*'[1]Árak'!E42</f>
        <v>0</v>
      </c>
      <c r="F166" s="112">
        <f>J44*'[1]Árak'!F42</f>
        <v>0</v>
      </c>
      <c r="G166" s="112">
        <f>L44*'[1]Árak'!G42</f>
        <v>0</v>
      </c>
      <c r="H166" s="112">
        <f>C92*'[1]Árak'!B74</f>
        <v>0</v>
      </c>
      <c r="I166" s="118"/>
      <c r="J166" s="112">
        <f>C111*'[1]Árak'!B94</f>
        <v>0</v>
      </c>
      <c r="K166" s="118"/>
      <c r="L166" s="118"/>
      <c r="M166" s="118"/>
      <c r="N166" s="117"/>
      <c r="O166" s="118"/>
      <c r="P166" s="118"/>
      <c r="Q166" s="118"/>
      <c r="R166" s="118"/>
      <c r="S166" s="118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6"/>
      <c r="AK166" s="106"/>
      <c r="AL166" s="106"/>
      <c r="AM166" s="106"/>
      <c r="AN166" s="106"/>
      <c r="AO166" s="106"/>
      <c r="AP166" s="106"/>
      <c r="AQ166" s="106"/>
      <c r="AR166" s="106"/>
      <c r="AS166" s="106"/>
      <c r="AT166" s="106"/>
      <c r="AU166" s="106"/>
      <c r="AV166" s="106"/>
      <c r="AW166" s="106"/>
      <c r="AX166" s="106"/>
      <c r="AY166" s="106"/>
      <c r="AZ166" s="106"/>
      <c r="BA166" s="106"/>
      <c r="BB166" s="106"/>
      <c r="BC166" s="106"/>
      <c r="BD166" s="106"/>
      <c r="BE166" s="106"/>
      <c r="BF166" s="106"/>
    </row>
    <row r="167" spans="1:58" s="120" customFormat="1" ht="15" hidden="1">
      <c r="A167" s="119"/>
      <c r="B167" s="111" t="s">
        <v>52</v>
      </c>
      <c r="C167" s="112">
        <f>D45*'[1]Árak'!C43</f>
        <v>0</v>
      </c>
      <c r="D167" s="112">
        <f>F45*'[1]Árak'!D43</f>
        <v>0</v>
      </c>
      <c r="E167" s="112">
        <f>H45*'[1]Árak'!E43</f>
        <v>0</v>
      </c>
      <c r="F167" s="112">
        <f>J45*'[1]Árak'!F43</f>
        <v>0</v>
      </c>
      <c r="G167" s="112">
        <f>L45*'[1]Árak'!G43</f>
        <v>0</v>
      </c>
      <c r="H167" s="112">
        <f>C93*'[1]Árak'!B75</f>
        <v>0</v>
      </c>
      <c r="I167" s="118"/>
      <c r="J167" s="112">
        <f>C112*'[1]Árak'!B95</f>
        <v>0</v>
      </c>
      <c r="K167" s="118"/>
      <c r="L167" s="118"/>
      <c r="M167" s="118"/>
      <c r="N167" s="117"/>
      <c r="O167" s="118"/>
      <c r="P167" s="118"/>
      <c r="Q167" s="118"/>
      <c r="R167" s="118"/>
      <c r="S167" s="118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6"/>
      <c r="AK167" s="106"/>
      <c r="AL167" s="106"/>
      <c r="AM167" s="106"/>
      <c r="AN167" s="106"/>
      <c r="AO167" s="106"/>
      <c r="AP167" s="106"/>
      <c r="AQ167" s="106"/>
      <c r="AR167" s="106"/>
      <c r="AS167" s="106"/>
      <c r="AT167" s="106"/>
      <c r="AU167" s="106"/>
      <c r="AV167" s="106"/>
      <c r="AW167" s="106"/>
      <c r="AX167" s="106"/>
      <c r="AY167" s="106"/>
      <c r="AZ167" s="106"/>
      <c r="BA167" s="106"/>
      <c r="BB167" s="106"/>
      <c r="BC167" s="106"/>
      <c r="BD167" s="106"/>
      <c r="BE167" s="106"/>
      <c r="BF167" s="106"/>
    </row>
    <row r="168" spans="1:58" s="120" customFormat="1" ht="15" hidden="1">
      <c r="A168" s="119"/>
      <c r="B168" s="111" t="s">
        <v>53</v>
      </c>
      <c r="C168" s="112">
        <f>D46*'[1]Árak'!C44</f>
        <v>0</v>
      </c>
      <c r="D168" s="112">
        <f>F46*'[1]Árak'!D44</f>
        <v>0</v>
      </c>
      <c r="E168" s="112">
        <f>H46*'[1]Árak'!E44</f>
        <v>0</v>
      </c>
      <c r="F168" s="112">
        <f>J46*'[1]Árak'!F44</f>
        <v>0</v>
      </c>
      <c r="G168" s="112">
        <f>L46*'[1]Árak'!G44</f>
        <v>0</v>
      </c>
      <c r="H168" s="112">
        <f>C94*'[1]Árak'!B76</f>
        <v>0</v>
      </c>
      <c r="I168" s="118"/>
      <c r="J168" s="112">
        <f>C113*'[1]Árak'!B96</f>
        <v>0</v>
      </c>
      <c r="K168" s="118"/>
      <c r="L168" s="118"/>
      <c r="M168" s="118"/>
      <c r="N168" s="117"/>
      <c r="O168" s="118"/>
      <c r="P168" s="118"/>
      <c r="Q168" s="118"/>
      <c r="R168" s="118"/>
      <c r="S168" s="118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6"/>
      <c r="AQ168" s="106"/>
      <c r="AR168" s="106"/>
      <c r="AS168" s="106"/>
      <c r="AT168" s="106"/>
      <c r="AU168" s="106"/>
      <c r="AV168" s="106"/>
      <c r="AW168" s="106"/>
      <c r="AX168" s="106"/>
      <c r="AY168" s="106"/>
      <c r="AZ168" s="106"/>
      <c r="BA168" s="106"/>
      <c r="BB168" s="106"/>
      <c r="BC168" s="106"/>
      <c r="BD168" s="106"/>
      <c r="BE168" s="106"/>
      <c r="BF168" s="106"/>
    </row>
    <row r="169" spans="1:58" s="120" customFormat="1" ht="15" hidden="1">
      <c r="A169" s="119"/>
      <c r="B169" s="111" t="s">
        <v>54</v>
      </c>
      <c r="C169" s="112">
        <f>D49*'[1]Árak'!C47</f>
        <v>0</v>
      </c>
      <c r="D169" s="112">
        <f>F49*'[1]Árak'!D47</f>
        <v>0</v>
      </c>
      <c r="E169" s="112">
        <f>H49*'[1]Árak'!E47</f>
        <v>0</v>
      </c>
      <c r="F169" s="112">
        <f>J49*'[1]Árak'!F47</f>
        <v>0</v>
      </c>
      <c r="G169" s="112">
        <f>L49*'[1]Árak'!G47</f>
        <v>0</v>
      </c>
      <c r="H169" s="112">
        <f>C95*'[1]Árak'!B77</f>
        <v>0</v>
      </c>
      <c r="I169" s="118"/>
      <c r="J169" s="112">
        <f>C114*'[1]Árak'!B97</f>
        <v>0</v>
      </c>
      <c r="K169" s="118"/>
      <c r="L169" s="118"/>
      <c r="M169" s="118"/>
      <c r="N169" s="117"/>
      <c r="O169" s="118"/>
      <c r="P169" s="118"/>
      <c r="Q169" s="118"/>
      <c r="R169" s="118"/>
      <c r="S169" s="118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06"/>
      <c r="BA169" s="106"/>
      <c r="BB169" s="106"/>
      <c r="BC169" s="106"/>
      <c r="BD169" s="106"/>
      <c r="BE169" s="106"/>
      <c r="BF169" s="106"/>
    </row>
    <row r="170" spans="1:58" s="120" customFormat="1" ht="15" hidden="1">
      <c r="A170" s="119"/>
      <c r="B170" s="117" t="s">
        <v>55</v>
      </c>
      <c r="C170" s="112">
        <f>D51*'[1]Árak'!C48</f>
        <v>0</v>
      </c>
      <c r="D170" s="112">
        <f>F51*'[1]Árak'!D48</f>
        <v>0</v>
      </c>
      <c r="E170" s="112">
        <f>H51*'[1]Árak'!E48</f>
        <v>0</v>
      </c>
      <c r="F170" s="112">
        <f>J51*'[1]Árak'!F48</f>
        <v>0</v>
      </c>
      <c r="G170" s="112">
        <f>L51*'[1]Árak'!G48</f>
        <v>0</v>
      </c>
      <c r="H170" s="112">
        <f>C96*'[1]Árak'!B78</f>
        <v>0</v>
      </c>
      <c r="I170" s="118"/>
      <c r="J170" s="112">
        <f>C115*'[1]Árak'!B98</f>
        <v>0</v>
      </c>
      <c r="K170" s="118"/>
      <c r="L170" s="118"/>
      <c r="M170" s="118"/>
      <c r="N170" s="117"/>
      <c r="O170" s="118"/>
      <c r="P170" s="118"/>
      <c r="Q170" s="118"/>
      <c r="R170" s="118"/>
      <c r="S170" s="118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106"/>
      <c r="AJ170" s="106"/>
      <c r="AK170" s="106"/>
      <c r="AL170" s="106"/>
      <c r="AM170" s="106"/>
      <c r="AN170" s="106"/>
      <c r="AO170" s="106"/>
      <c r="AP170" s="106"/>
      <c r="AQ170" s="106"/>
      <c r="AR170" s="106"/>
      <c r="AS170" s="106"/>
      <c r="AT170" s="106"/>
      <c r="AU170" s="106"/>
      <c r="AV170" s="106"/>
      <c r="AW170" s="106"/>
      <c r="AX170" s="106"/>
      <c r="AY170" s="106"/>
      <c r="AZ170" s="106"/>
      <c r="BA170" s="106"/>
      <c r="BB170" s="106"/>
      <c r="BC170" s="106"/>
      <c r="BD170" s="106"/>
      <c r="BE170" s="106"/>
      <c r="BF170" s="106"/>
    </row>
    <row r="171" spans="1:58" s="120" customFormat="1" ht="15" hidden="1">
      <c r="A171" s="119"/>
      <c r="B171" s="117" t="s">
        <v>57</v>
      </c>
      <c r="C171" s="112">
        <f>D52*'[1]Árak'!C49</f>
        <v>0</v>
      </c>
      <c r="D171" s="112">
        <f>F52*'[1]Árak'!D49</f>
        <v>0</v>
      </c>
      <c r="E171" s="112">
        <f>H52*'[1]Árak'!E49</f>
        <v>0</v>
      </c>
      <c r="F171" s="112">
        <f>J52*'[1]Árak'!F49</f>
        <v>0</v>
      </c>
      <c r="G171" s="112">
        <f>L52*'[1]Árak'!G49</f>
        <v>0</v>
      </c>
      <c r="H171" s="112">
        <f>C97*'[1]Árak'!B79</f>
        <v>0</v>
      </c>
      <c r="I171" s="118"/>
      <c r="J171" s="112">
        <f>C116*'[1]Árak'!B99</f>
        <v>0</v>
      </c>
      <c r="K171" s="118"/>
      <c r="L171" s="118"/>
      <c r="M171" s="118"/>
      <c r="N171" s="117"/>
      <c r="O171" s="118"/>
      <c r="P171" s="118"/>
      <c r="Q171" s="118"/>
      <c r="R171" s="118"/>
      <c r="S171" s="118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106"/>
      <c r="AJ171" s="106"/>
      <c r="AK171" s="106"/>
      <c r="AL171" s="106"/>
      <c r="AM171" s="106"/>
      <c r="AN171" s="106"/>
      <c r="AO171" s="106"/>
      <c r="AP171" s="106"/>
      <c r="AQ171" s="106"/>
      <c r="AR171" s="106"/>
      <c r="AS171" s="106"/>
      <c r="AT171" s="106"/>
      <c r="AU171" s="106"/>
      <c r="AV171" s="106"/>
      <c r="AW171" s="106"/>
      <c r="AX171" s="106"/>
      <c r="AY171" s="106"/>
      <c r="AZ171" s="106"/>
      <c r="BA171" s="106"/>
      <c r="BB171" s="106"/>
      <c r="BC171" s="106"/>
      <c r="BD171" s="106"/>
      <c r="BE171" s="106"/>
      <c r="BF171" s="106"/>
    </row>
    <row r="172" spans="1:58" s="120" customFormat="1" ht="15" hidden="1">
      <c r="A172" s="121"/>
      <c r="B172" s="117" t="s">
        <v>59</v>
      </c>
      <c r="C172" s="112">
        <f>D53*'[1]Árak'!C50</f>
        <v>0</v>
      </c>
      <c r="D172" s="112">
        <f>F53*'[1]Árak'!D50</f>
        <v>0</v>
      </c>
      <c r="E172" s="112">
        <f>H53*'[1]Árak'!E50</f>
        <v>0</v>
      </c>
      <c r="F172" s="112">
        <f>J53*'[1]Árak'!F50</f>
        <v>0</v>
      </c>
      <c r="G172" s="112">
        <f>L53*'[1]Árak'!G50</f>
        <v>0</v>
      </c>
      <c r="H172" s="112">
        <f>C98*'[1]Árak'!B80</f>
        <v>0</v>
      </c>
      <c r="I172" s="118"/>
      <c r="J172" s="112">
        <f>C117*'[1]Árak'!B100</f>
        <v>0</v>
      </c>
      <c r="K172" s="118"/>
      <c r="L172" s="118"/>
      <c r="M172" s="118"/>
      <c r="N172" s="117"/>
      <c r="O172" s="118"/>
      <c r="P172" s="118"/>
      <c r="Q172" s="118"/>
      <c r="R172" s="118"/>
      <c r="S172" s="118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  <c r="AL172" s="106"/>
      <c r="AM172" s="106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6"/>
      <c r="BD172" s="106"/>
      <c r="BE172" s="106"/>
      <c r="BF172" s="106"/>
    </row>
    <row r="173" spans="1:58" s="120" customFormat="1" ht="15" hidden="1">
      <c r="A173" s="121"/>
      <c r="B173" s="117" t="s">
        <v>61</v>
      </c>
      <c r="C173" s="112">
        <f>D54*'[1]Árak'!C51</f>
        <v>0</v>
      </c>
      <c r="D173" s="112">
        <f>F54*'[1]Árak'!D51</f>
        <v>0</v>
      </c>
      <c r="E173" s="112">
        <f>H54*'[1]Árak'!E51</f>
        <v>0</v>
      </c>
      <c r="F173" s="112">
        <f>J54*'[1]Árak'!F51</f>
        <v>0</v>
      </c>
      <c r="G173" s="112">
        <f>L54*'[1]Árak'!G51</f>
        <v>0</v>
      </c>
      <c r="H173" s="112">
        <f>C99*'[1]Árak'!B81</f>
        <v>0</v>
      </c>
      <c r="I173" s="118"/>
      <c r="J173" s="112">
        <f>C118*'[1]Árak'!B101</f>
        <v>0</v>
      </c>
      <c r="K173" s="118"/>
      <c r="L173" s="118"/>
      <c r="M173" s="118"/>
      <c r="N173" s="117"/>
      <c r="O173" s="118"/>
      <c r="P173" s="118"/>
      <c r="Q173" s="118"/>
      <c r="R173" s="118"/>
      <c r="S173" s="118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6"/>
      <c r="AK173" s="106"/>
      <c r="AL173" s="106"/>
      <c r="AM173" s="106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</row>
    <row r="174" spans="1:58" s="120" customFormat="1" ht="15" hidden="1">
      <c r="A174" s="121"/>
      <c r="B174" s="111" t="s">
        <v>63</v>
      </c>
      <c r="C174" s="112">
        <f>D55*'[1]Árak'!C52</f>
        <v>0</v>
      </c>
      <c r="D174" s="112">
        <f>F55*'[1]Árak'!D52</f>
        <v>0</v>
      </c>
      <c r="E174" s="112">
        <f>H55*'[1]Árak'!E52</f>
        <v>0</v>
      </c>
      <c r="F174" s="112">
        <f>J55*'[1]Árak'!F52</f>
        <v>0</v>
      </c>
      <c r="G174" s="112">
        <f>L55*'[1]Árak'!G52</f>
        <v>0</v>
      </c>
      <c r="H174" s="112">
        <f>C100*'[1]Árak'!B82</f>
        <v>0</v>
      </c>
      <c r="I174" s="118"/>
      <c r="J174" s="112">
        <f>C119*'[1]Árak'!B102</f>
        <v>0</v>
      </c>
      <c r="K174" s="118"/>
      <c r="L174" s="118"/>
      <c r="M174" s="118"/>
      <c r="N174" s="117"/>
      <c r="O174" s="118"/>
      <c r="P174" s="118"/>
      <c r="Q174" s="118"/>
      <c r="R174" s="118"/>
      <c r="S174" s="118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  <c r="AM174" s="106"/>
      <c r="AN174" s="106"/>
      <c r="AO174" s="106"/>
      <c r="AP174" s="106"/>
      <c r="AQ174" s="106"/>
      <c r="AR174" s="106"/>
      <c r="AS174" s="106"/>
      <c r="AT174" s="106"/>
      <c r="AU174" s="106"/>
      <c r="AV174" s="106"/>
      <c r="AW174" s="106"/>
      <c r="AX174" s="106"/>
      <c r="AY174" s="106"/>
      <c r="AZ174" s="106"/>
      <c r="BA174" s="106"/>
      <c r="BB174" s="106"/>
      <c r="BC174" s="106"/>
      <c r="BD174" s="106"/>
      <c r="BE174" s="106"/>
      <c r="BF174" s="106"/>
    </row>
    <row r="175" spans="1:58" s="120" customFormat="1" ht="15" hidden="1">
      <c r="A175" s="121"/>
      <c r="B175" s="111" t="s">
        <v>64</v>
      </c>
      <c r="C175" s="112">
        <f>D56*'[1]Árak'!C53</f>
        <v>0</v>
      </c>
      <c r="D175" s="112">
        <f>F56*'[1]Árak'!D53</f>
        <v>0</v>
      </c>
      <c r="E175" s="112">
        <f>H56*'[1]Árak'!E53</f>
        <v>0</v>
      </c>
      <c r="F175" s="112">
        <f>J56*'[1]Árak'!F53</f>
        <v>0</v>
      </c>
      <c r="G175" s="112">
        <f>L56*'[1]Árak'!G53</f>
        <v>0</v>
      </c>
      <c r="H175" s="112">
        <f>C101*'[1]Árak'!B83</f>
        <v>0</v>
      </c>
      <c r="I175" s="118"/>
      <c r="J175" s="112">
        <f>C120*'[1]Árak'!B103</f>
        <v>0</v>
      </c>
      <c r="K175" s="118"/>
      <c r="L175" s="118"/>
      <c r="M175" s="118"/>
      <c r="N175" s="117"/>
      <c r="O175" s="118"/>
      <c r="P175" s="118"/>
      <c r="Q175" s="118"/>
      <c r="R175" s="118"/>
      <c r="S175" s="118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  <c r="AD175" s="106"/>
      <c r="AE175" s="106"/>
      <c r="AF175" s="106"/>
      <c r="AG175" s="106"/>
      <c r="AH175" s="106"/>
      <c r="AI175" s="106"/>
      <c r="AJ175" s="106"/>
      <c r="AK175" s="106"/>
      <c r="AL175" s="106"/>
      <c r="AM175" s="106"/>
      <c r="AN175" s="106"/>
      <c r="AO175" s="106"/>
      <c r="AP175" s="106"/>
      <c r="AQ175" s="106"/>
      <c r="AR175" s="106"/>
      <c r="AS175" s="106"/>
      <c r="AT175" s="106"/>
      <c r="AU175" s="106"/>
      <c r="AV175" s="106"/>
      <c r="AW175" s="106"/>
      <c r="AX175" s="106"/>
      <c r="AY175" s="106"/>
      <c r="AZ175" s="106"/>
      <c r="BA175" s="106"/>
      <c r="BB175" s="106"/>
      <c r="BC175" s="106"/>
      <c r="BD175" s="106"/>
      <c r="BE175" s="106"/>
      <c r="BF175" s="106"/>
    </row>
    <row r="176" spans="1:58" s="120" customFormat="1" ht="15" hidden="1">
      <c r="A176" s="121"/>
      <c r="B176" s="117" t="s">
        <v>66</v>
      </c>
      <c r="C176" s="112">
        <f>D57*'[1]Árak'!C54</f>
        <v>0</v>
      </c>
      <c r="D176" s="112">
        <f>F57*'[1]Árak'!D54</f>
        <v>0</v>
      </c>
      <c r="E176" s="112">
        <f>H57*'[1]Árak'!E54</f>
        <v>0</v>
      </c>
      <c r="F176" s="112">
        <f>J57*'[1]Árak'!F54</f>
        <v>0</v>
      </c>
      <c r="G176" s="112">
        <f>L57*'[1]Árak'!G54</f>
        <v>0</v>
      </c>
      <c r="H176" s="112">
        <f>C102*'[1]Árak'!B84</f>
        <v>0</v>
      </c>
      <c r="I176" s="118"/>
      <c r="J176" s="112">
        <f>C121*'[1]Árak'!B104</f>
        <v>0</v>
      </c>
      <c r="K176" s="118"/>
      <c r="L176" s="118"/>
      <c r="M176" s="118"/>
      <c r="N176" s="117"/>
      <c r="O176" s="118"/>
      <c r="P176" s="118"/>
      <c r="Q176" s="118"/>
      <c r="R176" s="118"/>
      <c r="S176" s="118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/>
      <c r="AM176" s="106"/>
      <c r="AN176" s="106"/>
      <c r="AO176" s="106"/>
      <c r="AP176" s="106"/>
      <c r="AQ176" s="106"/>
      <c r="AR176" s="106"/>
      <c r="AS176" s="106"/>
      <c r="AT176" s="106"/>
      <c r="AU176" s="106"/>
      <c r="AV176" s="106"/>
      <c r="AW176" s="106"/>
      <c r="AX176" s="106"/>
      <c r="AY176" s="106"/>
      <c r="AZ176" s="106"/>
      <c r="BA176" s="106"/>
      <c r="BB176" s="106"/>
      <c r="BC176" s="106"/>
      <c r="BD176" s="106"/>
      <c r="BE176" s="106"/>
      <c r="BF176" s="106"/>
    </row>
    <row r="177" spans="1:58" s="120" customFormat="1" ht="15" hidden="1">
      <c r="A177" s="121"/>
      <c r="B177" s="117" t="s">
        <v>68</v>
      </c>
      <c r="C177" s="112">
        <f>D58*'[1]Árak'!C55</f>
        <v>0</v>
      </c>
      <c r="D177" s="112">
        <f>F58*'[1]Árak'!D55</f>
        <v>0</v>
      </c>
      <c r="E177" s="112">
        <f>H58*'[1]Árak'!E55</f>
        <v>0</v>
      </c>
      <c r="F177" s="112">
        <f>J58*'[1]Árak'!F55</f>
        <v>0</v>
      </c>
      <c r="G177" s="112">
        <f>L58*'[1]Árak'!G55</f>
        <v>0</v>
      </c>
      <c r="H177" s="112">
        <f>C103*'[1]Árak'!B85</f>
        <v>0</v>
      </c>
      <c r="I177" s="118"/>
      <c r="J177" s="112">
        <f>C122*'[1]Árak'!B105</f>
        <v>0</v>
      </c>
      <c r="K177" s="118"/>
      <c r="L177" s="118"/>
      <c r="M177" s="118"/>
      <c r="N177" s="117"/>
      <c r="O177" s="118"/>
      <c r="P177" s="118"/>
      <c r="Q177" s="118"/>
      <c r="R177" s="118"/>
      <c r="S177" s="118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6"/>
      <c r="BB177" s="106"/>
      <c r="BC177" s="106"/>
      <c r="BD177" s="106"/>
      <c r="BE177" s="106"/>
      <c r="BF177" s="106"/>
    </row>
    <row r="178" spans="1:58" s="120" customFormat="1" ht="15" hidden="1">
      <c r="A178" s="121"/>
      <c r="B178" s="111" t="s">
        <v>70</v>
      </c>
      <c r="C178" s="112">
        <f>D59*'[1]Árak'!C56</f>
        <v>0</v>
      </c>
      <c r="D178" s="112">
        <f>F59*'[1]Árak'!D56</f>
        <v>0</v>
      </c>
      <c r="E178" s="112">
        <f>H59*'[1]Árak'!E56</f>
        <v>0</v>
      </c>
      <c r="F178" s="112">
        <f>J59*'[1]Árak'!F56</f>
        <v>0</v>
      </c>
      <c r="G178" s="112">
        <f>L59*'[1]Árak'!G56</f>
        <v>0</v>
      </c>
      <c r="H178" s="112">
        <f>C104*'[1]Árak'!B86</f>
        <v>0</v>
      </c>
      <c r="I178" s="118"/>
      <c r="J178" s="112">
        <f>C123*'[1]Árak'!B106</f>
        <v>0</v>
      </c>
      <c r="K178" s="118"/>
      <c r="L178" s="118"/>
      <c r="M178" s="118"/>
      <c r="N178" s="117"/>
      <c r="O178" s="118"/>
      <c r="P178" s="118"/>
      <c r="Q178" s="118"/>
      <c r="R178" s="118"/>
      <c r="S178" s="118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/>
      <c r="AD178" s="106"/>
      <c r="AE178" s="106"/>
      <c r="AF178" s="106"/>
      <c r="AG178" s="106"/>
      <c r="AH178" s="106"/>
      <c r="AI178" s="106"/>
      <c r="AJ178" s="106"/>
      <c r="AK178" s="106"/>
      <c r="AL178" s="106"/>
      <c r="AM178" s="106"/>
      <c r="AN178" s="106"/>
      <c r="AO178" s="106"/>
      <c r="AP178" s="106"/>
      <c r="AQ178" s="106"/>
      <c r="AR178" s="106"/>
      <c r="AS178" s="106"/>
      <c r="AT178" s="106"/>
      <c r="AU178" s="106"/>
      <c r="AV178" s="106"/>
      <c r="AW178" s="106"/>
      <c r="AX178" s="106"/>
      <c r="AY178" s="106"/>
      <c r="AZ178" s="106"/>
      <c r="BA178" s="106"/>
      <c r="BB178" s="106"/>
      <c r="BC178" s="106"/>
      <c r="BD178" s="106"/>
      <c r="BE178" s="106"/>
      <c r="BF178" s="106"/>
    </row>
    <row r="179" spans="1:58" s="120" customFormat="1" ht="15" hidden="1">
      <c r="A179" s="121"/>
      <c r="B179" s="111" t="s">
        <v>72</v>
      </c>
      <c r="C179" s="112">
        <f>D60*'[1]Árak'!C57</f>
        <v>0</v>
      </c>
      <c r="D179" s="112">
        <f>F60*'[1]Árak'!D57</f>
        <v>0</v>
      </c>
      <c r="E179" s="112">
        <f>H60*'[1]Árak'!E57</f>
        <v>0</v>
      </c>
      <c r="F179" s="112">
        <f>J60*'[1]Árak'!F57</f>
        <v>0</v>
      </c>
      <c r="G179" s="112">
        <f>L60*'[1]Árak'!G57</f>
        <v>0</v>
      </c>
      <c r="H179" s="112">
        <f>C105*'[1]Árak'!B87</f>
        <v>0</v>
      </c>
      <c r="I179" s="118"/>
      <c r="J179" s="112">
        <f>C124*'[1]Árak'!B107</f>
        <v>0</v>
      </c>
      <c r="K179" s="118"/>
      <c r="L179" s="118"/>
      <c r="M179" s="118"/>
      <c r="N179" s="117"/>
      <c r="O179" s="118"/>
      <c r="P179" s="118"/>
      <c r="Q179" s="118"/>
      <c r="R179" s="118"/>
      <c r="S179" s="118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6"/>
      <c r="AF179" s="106"/>
      <c r="AG179" s="106"/>
      <c r="AH179" s="106"/>
      <c r="AI179" s="106"/>
      <c r="AJ179" s="106"/>
      <c r="AK179" s="106"/>
      <c r="AL179" s="106"/>
      <c r="AM179" s="106"/>
      <c r="AN179" s="106"/>
      <c r="AO179" s="106"/>
      <c r="AP179" s="106"/>
      <c r="AQ179" s="106"/>
      <c r="AR179" s="106"/>
      <c r="AS179" s="106"/>
      <c r="AT179" s="106"/>
      <c r="AU179" s="106"/>
      <c r="AV179" s="106"/>
      <c r="AW179" s="106"/>
      <c r="AX179" s="106"/>
      <c r="AY179" s="106"/>
      <c r="AZ179" s="106"/>
      <c r="BA179" s="106"/>
      <c r="BB179" s="106"/>
      <c r="BC179" s="106"/>
      <c r="BD179" s="106"/>
      <c r="BE179" s="106"/>
      <c r="BF179" s="106"/>
    </row>
    <row r="180" spans="1:58" s="120" customFormat="1" ht="15" hidden="1">
      <c r="A180" s="121"/>
      <c r="B180" s="111" t="s">
        <v>74</v>
      </c>
      <c r="C180" s="112">
        <f>D62*'[1]Árak'!C58</f>
        <v>0</v>
      </c>
      <c r="D180" s="112">
        <f>F62*'[1]Árak'!D58</f>
        <v>0</v>
      </c>
      <c r="E180" s="112">
        <f>H62*'[1]Árak'!E58</f>
        <v>0</v>
      </c>
      <c r="F180" s="112">
        <f>J62*'[1]Árak'!F58</f>
        <v>0</v>
      </c>
      <c r="G180" s="112">
        <f>L62*'[1]Árak'!G58</f>
        <v>0</v>
      </c>
      <c r="H180" s="112">
        <f>C106*'[1]Árak'!B88</f>
        <v>0</v>
      </c>
      <c r="I180" s="118"/>
      <c r="J180" s="112">
        <f>C125*'[1]Árak'!B108</f>
        <v>0</v>
      </c>
      <c r="K180" s="118"/>
      <c r="L180" s="118"/>
      <c r="M180" s="118"/>
      <c r="N180" s="117"/>
      <c r="O180" s="118"/>
      <c r="P180" s="118"/>
      <c r="Q180" s="118"/>
      <c r="R180" s="118"/>
      <c r="S180" s="118"/>
      <c r="T180" s="106"/>
      <c r="U180" s="106"/>
      <c r="V180" s="106"/>
      <c r="W180" s="106"/>
      <c r="X180" s="106"/>
      <c r="Y180" s="106"/>
      <c r="Z180" s="106"/>
      <c r="AA180" s="106"/>
      <c r="AB180" s="106"/>
      <c r="AC180" s="106"/>
      <c r="AD180" s="106"/>
      <c r="AE180" s="106"/>
      <c r="AF180" s="106"/>
      <c r="AG180" s="106"/>
      <c r="AH180" s="106"/>
      <c r="AI180" s="106"/>
      <c r="AJ180" s="106"/>
      <c r="AK180" s="106"/>
      <c r="AL180" s="106"/>
      <c r="AM180" s="106"/>
      <c r="AN180" s="106"/>
      <c r="AO180" s="106"/>
      <c r="AP180" s="106"/>
      <c r="AQ180" s="106"/>
      <c r="AR180" s="106"/>
      <c r="AS180" s="106"/>
      <c r="AT180" s="106"/>
      <c r="AU180" s="106"/>
      <c r="AV180" s="106"/>
      <c r="AW180" s="106"/>
      <c r="AX180" s="106"/>
      <c r="AY180" s="106"/>
      <c r="AZ180" s="106"/>
      <c r="BA180" s="106"/>
      <c r="BB180" s="106"/>
      <c r="BC180" s="106"/>
      <c r="BD180" s="106"/>
      <c r="BE180" s="106"/>
      <c r="BF180" s="106"/>
    </row>
    <row r="181" spans="1:58" s="120" customFormat="1" ht="15" hidden="1">
      <c r="A181" s="121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121"/>
      <c r="O181" s="87"/>
      <c r="P181" s="87"/>
      <c r="Q181" s="122"/>
      <c r="R181" s="122"/>
      <c r="S181" s="122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  <c r="AD181" s="106"/>
      <c r="AE181" s="106"/>
      <c r="AF181" s="106"/>
      <c r="AG181" s="106"/>
      <c r="AH181" s="106"/>
      <c r="AI181" s="106"/>
      <c r="AJ181" s="106"/>
      <c r="AK181" s="106"/>
      <c r="AL181" s="106"/>
      <c r="AM181" s="106"/>
      <c r="AN181" s="106"/>
      <c r="AO181" s="106"/>
      <c r="AP181" s="106"/>
      <c r="AQ181" s="106"/>
      <c r="AR181" s="106"/>
      <c r="AS181" s="106"/>
      <c r="AT181" s="106"/>
      <c r="AU181" s="106"/>
      <c r="AV181" s="106"/>
      <c r="AW181" s="106"/>
      <c r="AX181" s="106"/>
      <c r="AY181" s="106"/>
      <c r="AZ181" s="106"/>
      <c r="BA181" s="106"/>
      <c r="BB181" s="106"/>
      <c r="BC181" s="106"/>
      <c r="BD181" s="106"/>
      <c r="BE181" s="106"/>
      <c r="BF181" s="106"/>
    </row>
    <row r="182" spans="1:58" s="120" customFormat="1" ht="15" hidden="1">
      <c r="A182" s="121"/>
      <c r="B182" s="87"/>
      <c r="C182" s="87">
        <f>SUM(C128:C180)</f>
        <v>0</v>
      </c>
      <c r="D182" s="87">
        <f aca="true" t="shared" si="0" ref="D182:J182">SUM(D128:D180)</f>
        <v>0</v>
      </c>
      <c r="E182" s="87">
        <f t="shared" si="0"/>
        <v>0</v>
      </c>
      <c r="F182" s="87">
        <f t="shared" si="0"/>
        <v>0</v>
      </c>
      <c r="G182" s="87">
        <f t="shared" si="0"/>
        <v>0</v>
      </c>
      <c r="H182" s="87" t="e">
        <f t="shared" si="0"/>
        <v>#REF!</v>
      </c>
      <c r="I182" s="87">
        <f t="shared" si="0"/>
        <v>0</v>
      </c>
      <c r="J182" s="87" t="e">
        <f t="shared" si="0"/>
        <v>#REF!</v>
      </c>
      <c r="K182" s="87"/>
      <c r="L182" s="87"/>
      <c r="M182" s="87"/>
      <c r="N182" s="121"/>
      <c r="O182" s="87"/>
      <c r="P182" s="87"/>
      <c r="Q182" s="122"/>
      <c r="R182" s="122"/>
      <c r="S182" s="122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  <c r="AD182" s="106"/>
      <c r="AE182" s="106"/>
      <c r="AF182" s="106"/>
      <c r="AG182" s="106"/>
      <c r="AH182" s="106"/>
      <c r="AI182" s="106"/>
      <c r="AJ182" s="106"/>
      <c r="AK182" s="106"/>
      <c r="AL182" s="106"/>
      <c r="AM182" s="106"/>
      <c r="AN182" s="106"/>
      <c r="AO182" s="106"/>
      <c r="AP182" s="106"/>
      <c r="AQ182" s="106"/>
      <c r="AR182" s="106"/>
      <c r="AS182" s="106"/>
      <c r="AT182" s="106"/>
      <c r="AU182" s="106"/>
      <c r="AV182" s="106"/>
      <c r="AW182" s="106"/>
      <c r="AX182" s="106"/>
      <c r="AY182" s="106"/>
      <c r="AZ182" s="106"/>
      <c r="BA182" s="106"/>
      <c r="BB182" s="106"/>
      <c r="BC182" s="106"/>
      <c r="BD182" s="106"/>
      <c r="BE182" s="106"/>
      <c r="BF182" s="106"/>
    </row>
    <row r="183" spans="1:58" s="120" customFormat="1" ht="15" hidden="1">
      <c r="A183" s="121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121"/>
      <c r="O183" s="87"/>
      <c r="P183" s="87"/>
      <c r="Q183" s="122"/>
      <c r="R183" s="122"/>
      <c r="S183" s="122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106"/>
      <c r="AJ183" s="106"/>
      <c r="AK183" s="106"/>
      <c r="AL183" s="106"/>
      <c r="AM183" s="106"/>
      <c r="AN183" s="106"/>
      <c r="AO183" s="106"/>
      <c r="AP183" s="106"/>
      <c r="AQ183" s="106"/>
      <c r="AR183" s="106"/>
      <c r="AS183" s="106"/>
      <c r="AT183" s="106"/>
      <c r="AU183" s="106"/>
      <c r="AV183" s="106"/>
      <c r="AW183" s="106"/>
      <c r="AX183" s="106"/>
      <c r="AY183" s="106"/>
      <c r="AZ183" s="106"/>
      <c r="BA183" s="106"/>
      <c r="BB183" s="106"/>
      <c r="BC183" s="106"/>
      <c r="BD183" s="106"/>
      <c r="BE183" s="106"/>
      <c r="BF183" s="106"/>
    </row>
    <row r="184" spans="1:58" s="120" customFormat="1" ht="15" hidden="1">
      <c r="A184" s="121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121"/>
      <c r="O184" s="87"/>
      <c r="P184" s="87"/>
      <c r="Q184" s="122"/>
      <c r="R184" s="122"/>
      <c r="S184" s="122"/>
      <c r="T184" s="106"/>
      <c r="U184" s="106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6"/>
      <c r="AK184" s="106"/>
      <c r="AL184" s="106"/>
      <c r="AM184" s="106"/>
      <c r="AN184" s="106"/>
      <c r="AO184" s="106"/>
      <c r="AP184" s="106"/>
      <c r="AQ184" s="106"/>
      <c r="AR184" s="106"/>
      <c r="AS184" s="106"/>
      <c r="AT184" s="106"/>
      <c r="AU184" s="106"/>
      <c r="AV184" s="106"/>
      <c r="AW184" s="106"/>
      <c r="AX184" s="106"/>
      <c r="AY184" s="106"/>
      <c r="AZ184" s="106"/>
      <c r="BA184" s="106"/>
      <c r="BB184" s="106"/>
      <c r="BC184" s="106"/>
      <c r="BD184" s="106"/>
      <c r="BE184" s="106"/>
      <c r="BF184" s="106"/>
    </row>
    <row r="185" spans="1:58" s="120" customFormat="1" ht="15" hidden="1">
      <c r="A185" s="121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121"/>
      <c r="O185" s="87"/>
      <c r="P185" s="87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6"/>
      <c r="AK185" s="106"/>
      <c r="AL185" s="106"/>
      <c r="AM185" s="106"/>
      <c r="AN185" s="106"/>
      <c r="AO185" s="106"/>
      <c r="AP185" s="106"/>
      <c r="AQ185" s="106"/>
      <c r="AR185" s="106"/>
      <c r="AS185" s="106"/>
      <c r="AT185" s="106"/>
      <c r="AU185" s="106"/>
      <c r="AV185" s="106"/>
      <c r="AW185" s="106"/>
      <c r="AX185" s="106"/>
      <c r="AY185" s="106"/>
      <c r="AZ185" s="106"/>
      <c r="BA185" s="106"/>
      <c r="BB185" s="106"/>
      <c r="BC185" s="106"/>
      <c r="BD185" s="106"/>
      <c r="BE185" s="106"/>
      <c r="BF185" s="106"/>
    </row>
    <row r="186" spans="1:58" s="120" customFormat="1" ht="15" hidden="1">
      <c r="A186" s="121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121"/>
      <c r="O186" s="87"/>
      <c r="P186" s="87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6"/>
      <c r="AK186" s="106"/>
      <c r="AL186" s="106"/>
      <c r="AM186" s="106"/>
      <c r="AN186" s="106"/>
      <c r="AO186" s="106"/>
      <c r="AP186" s="106"/>
      <c r="AQ186" s="106"/>
      <c r="AR186" s="106"/>
      <c r="AS186" s="106"/>
      <c r="AT186" s="106"/>
      <c r="AU186" s="106"/>
      <c r="AV186" s="106"/>
      <c r="AW186" s="106"/>
      <c r="AX186" s="106"/>
      <c r="AY186" s="106"/>
      <c r="AZ186" s="106"/>
      <c r="BA186" s="106"/>
      <c r="BB186" s="106"/>
      <c r="BC186" s="106"/>
      <c r="BD186" s="106"/>
      <c r="BE186" s="106"/>
      <c r="BF186" s="106"/>
    </row>
    <row r="187" spans="1:58" s="120" customFormat="1" ht="15" hidden="1">
      <c r="A187" s="121"/>
      <c r="B187" s="87"/>
      <c r="C187" s="87"/>
      <c r="D187" s="87"/>
      <c r="E187" s="87"/>
      <c r="F187" s="87"/>
      <c r="G187" s="87" t="e">
        <f>SUM(C182:J182)</f>
        <v>#REF!</v>
      </c>
      <c r="H187" s="87"/>
      <c r="I187" s="87"/>
      <c r="J187" s="87"/>
      <c r="K187" s="87"/>
      <c r="L187" s="87"/>
      <c r="M187" s="87"/>
      <c r="N187" s="121"/>
      <c r="O187" s="87"/>
      <c r="P187" s="87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6"/>
      <c r="AK187" s="106"/>
      <c r="AL187" s="106"/>
      <c r="AM187" s="106"/>
      <c r="AN187" s="106"/>
      <c r="AO187" s="106"/>
      <c r="AP187" s="106"/>
      <c r="AQ187" s="106"/>
      <c r="AR187" s="106"/>
      <c r="AS187" s="106"/>
      <c r="AT187" s="106"/>
      <c r="AU187" s="106"/>
      <c r="AV187" s="106"/>
      <c r="AW187" s="106"/>
      <c r="AX187" s="106"/>
      <c r="AY187" s="106"/>
      <c r="AZ187" s="106"/>
      <c r="BA187" s="106"/>
      <c r="BB187" s="106"/>
      <c r="BC187" s="106"/>
      <c r="BD187" s="106"/>
      <c r="BE187" s="106"/>
      <c r="BF187" s="106"/>
    </row>
    <row r="188" spans="1:58" s="120" customFormat="1" ht="15" hidden="1">
      <c r="A188" s="121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121"/>
      <c r="O188" s="87"/>
      <c r="P188" s="87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6"/>
      <c r="AK188" s="106"/>
      <c r="AL188" s="106"/>
      <c r="AM188" s="106"/>
      <c r="AN188" s="106"/>
      <c r="AO188" s="106"/>
      <c r="AP188" s="106"/>
      <c r="AQ188" s="106"/>
      <c r="AR188" s="106"/>
      <c r="AS188" s="106"/>
      <c r="AT188" s="106"/>
      <c r="AU188" s="106"/>
      <c r="AV188" s="106"/>
      <c r="AW188" s="106"/>
      <c r="AX188" s="106"/>
      <c r="AY188" s="106"/>
      <c r="AZ188" s="106"/>
      <c r="BA188" s="106"/>
      <c r="BB188" s="106"/>
      <c r="BC188" s="106"/>
      <c r="BD188" s="106"/>
      <c r="BE188" s="106"/>
      <c r="BF188" s="106"/>
    </row>
    <row r="189" spans="1:58" s="120" customFormat="1" ht="15" hidden="1">
      <c r="A189" s="121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121"/>
      <c r="O189" s="87"/>
      <c r="P189" s="87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6"/>
      <c r="AO189" s="106"/>
      <c r="AP189" s="106"/>
      <c r="AQ189" s="106"/>
      <c r="AR189" s="106"/>
      <c r="AS189" s="106"/>
      <c r="AT189" s="106"/>
      <c r="AU189" s="106"/>
      <c r="AV189" s="106"/>
      <c r="AW189" s="106"/>
      <c r="AX189" s="106"/>
      <c r="AY189" s="106"/>
      <c r="AZ189" s="106"/>
      <c r="BA189" s="106"/>
      <c r="BB189" s="106"/>
      <c r="BC189" s="106"/>
      <c r="BD189" s="106"/>
      <c r="BE189" s="106"/>
      <c r="BF189" s="106"/>
    </row>
    <row r="190" spans="1:58" s="120" customFormat="1" ht="15" hidden="1">
      <c r="A190" s="121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121"/>
      <c r="O190" s="87"/>
      <c r="P190" s="87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  <c r="AP190" s="106"/>
      <c r="AQ190" s="106"/>
      <c r="AR190" s="106"/>
      <c r="AS190" s="106"/>
      <c r="AT190" s="106"/>
      <c r="AU190" s="106"/>
      <c r="AV190" s="106"/>
      <c r="AW190" s="106"/>
      <c r="AX190" s="106"/>
      <c r="AY190" s="106"/>
      <c r="AZ190" s="106"/>
      <c r="BA190" s="106"/>
      <c r="BB190" s="106"/>
      <c r="BC190" s="106"/>
      <c r="BD190" s="106"/>
      <c r="BE190" s="106"/>
      <c r="BF190" s="106"/>
    </row>
    <row r="191" spans="1:58" s="120" customFormat="1" ht="15" hidden="1">
      <c r="A191" s="121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121"/>
      <c r="O191" s="87"/>
      <c r="P191" s="87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106"/>
      <c r="AN191" s="106"/>
      <c r="AO191" s="106"/>
      <c r="AP191" s="106"/>
      <c r="AQ191" s="106"/>
      <c r="AR191" s="106"/>
      <c r="AS191" s="106"/>
      <c r="AT191" s="106"/>
      <c r="AU191" s="106"/>
      <c r="AV191" s="106"/>
      <c r="AW191" s="106"/>
      <c r="AX191" s="106"/>
      <c r="AY191" s="106"/>
      <c r="AZ191" s="106"/>
      <c r="BA191" s="106"/>
      <c r="BB191" s="106"/>
      <c r="BC191" s="106"/>
      <c r="BD191" s="106"/>
      <c r="BE191" s="106"/>
      <c r="BF191" s="106"/>
    </row>
    <row r="192" spans="1:58" s="120" customFormat="1" ht="15" hidden="1">
      <c r="A192" s="121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121"/>
      <c r="O192" s="87"/>
      <c r="P192" s="87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  <c r="AP192" s="106"/>
      <c r="AQ192" s="106"/>
      <c r="AR192" s="106"/>
      <c r="AS192" s="106"/>
      <c r="AT192" s="106"/>
      <c r="AU192" s="106"/>
      <c r="AV192" s="106"/>
      <c r="AW192" s="106"/>
      <c r="AX192" s="106"/>
      <c r="AY192" s="106"/>
      <c r="AZ192" s="106"/>
      <c r="BA192" s="106"/>
      <c r="BB192" s="106"/>
      <c r="BC192" s="106"/>
      <c r="BD192" s="106"/>
      <c r="BE192" s="106"/>
      <c r="BF192" s="106"/>
    </row>
    <row r="193" spans="1:58" s="120" customFormat="1" ht="15" hidden="1">
      <c r="A193" s="121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121"/>
      <c r="O193" s="87"/>
      <c r="P193" s="87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6"/>
      <c r="AF193" s="106"/>
      <c r="AG193" s="106"/>
      <c r="AH193" s="106"/>
      <c r="AI193" s="106"/>
      <c r="AJ193" s="106"/>
      <c r="AK193" s="106"/>
      <c r="AL193" s="106"/>
      <c r="AM193" s="106"/>
      <c r="AN193" s="106"/>
      <c r="AO193" s="106"/>
      <c r="AP193" s="106"/>
      <c r="AQ193" s="106"/>
      <c r="AR193" s="106"/>
      <c r="AS193" s="106"/>
      <c r="AT193" s="106"/>
      <c r="AU193" s="106"/>
      <c r="AV193" s="106"/>
      <c r="AW193" s="106"/>
      <c r="AX193" s="106"/>
      <c r="AY193" s="106"/>
      <c r="AZ193" s="106"/>
      <c r="BA193" s="106"/>
      <c r="BB193" s="106"/>
      <c r="BC193" s="106"/>
      <c r="BD193" s="106"/>
      <c r="BE193" s="106"/>
      <c r="BF193" s="106"/>
    </row>
    <row r="194" spans="1:58" s="120" customFormat="1" ht="15" hidden="1">
      <c r="A194" s="121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121"/>
      <c r="O194" s="87"/>
      <c r="P194" s="87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  <c r="AG194" s="106"/>
      <c r="AH194" s="106"/>
      <c r="AI194" s="106"/>
      <c r="AJ194" s="106"/>
      <c r="AK194" s="106"/>
      <c r="AL194" s="106"/>
      <c r="AM194" s="106"/>
      <c r="AN194" s="106"/>
      <c r="AO194" s="106"/>
      <c r="AP194" s="106"/>
      <c r="AQ194" s="106"/>
      <c r="AR194" s="106"/>
      <c r="AS194" s="106"/>
      <c r="AT194" s="106"/>
      <c r="AU194" s="106"/>
      <c r="AV194" s="106"/>
      <c r="AW194" s="106"/>
      <c r="AX194" s="106"/>
      <c r="AY194" s="106"/>
      <c r="AZ194" s="106"/>
      <c r="BA194" s="106"/>
      <c r="BB194" s="106"/>
      <c r="BC194" s="106"/>
      <c r="BD194" s="106"/>
      <c r="BE194" s="106"/>
      <c r="BF194" s="106"/>
    </row>
    <row r="195" spans="1:58" s="120" customFormat="1" ht="15" hidden="1">
      <c r="A195" s="121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121"/>
      <c r="O195" s="87"/>
      <c r="P195" s="87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  <c r="AD195" s="106"/>
      <c r="AE195" s="106"/>
      <c r="AF195" s="106"/>
      <c r="AG195" s="106"/>
      <c r="AH195" s="106"/>
      <c r="AI195" s="106"/>
      <c r="AJ195" s="106"/>
      <c r="AK195" s="106"/>
      <c r="AL195" s="106"/>
      <c r="AM195" s="106"/>
      <c r="AN195" s="106"/>
      <c r="AO195" s="106"/>
      <c r="AP195" s="106"/>
      <c r="AQ195" s="106"/>
      <c r="AR195" s="106"/>
      <c r="AS195" s="106"/>
      <c r="AT195" s="106"/>
      <c r="AU195" s="106"/>
      <c r="AV195" s="106"/>
      <c r="AW195" s="106"/>
      <c r="AX195" s="106"/>
      <c r="AY195" s="106"/>
      <c r="AZ195" s="106"/>
      <c r="BA195" s="106"/>
      <c r="BB195" s="106"/>
      <c r="BC195" s="106"/>
      <c r="BD195" s="106"/>
      <c r="BE195" s="106"/>
      <c r="BF195" s="106"/>
    </row>
    <row r="196" spans="1:58" s="120" customFormat="1" ht="15" hidden="1">
      <c r="A196" s="121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121"/>
      <c r="O196" s="87"/>
      <c r="P196" s="87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6"/>
      <c r="AK196" s="106"/>
      <c r="AL196" s="106"/>
      <c r="AM196" s="106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6"/>
      <c r="BD196" s="106"/>
      <c r="BE196" s="106"/>
      <c r="BF196" s="106"/>
    </row>
    <row r="197" spans="1:58" s="120" customFormat="1" ht="15" hidden="1">
      <c r="A197" s="121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121"/>
      <c r="O197" s="87"/>
      <c r="P197" s="87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6"/>
      <c r="AK197" s="106"/>
      <c r="AL197" s="106"/>
      <c r="AM197" s="106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06"/>
      <c r="BC197" s="106"/>
      <c r="BD197" s="106"/>
      <c r="BE197" s="106"/>
      <c r="BF197" s="106"/>
    </row>
    <row r="198" spans="1:58" s="120" customFormat="1" ht="15" hidden="1">
      <c r="A198" s="121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121"/>
      <c r="O198" s="87"/>
      <c r="P198" s="87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106"/>
      <c r="AJ198" s="106"/>
      <c r="AK198" s="106"/>
      <c r="AL198" s="106"/>
      <c r="AM198" s="106"/>
      <c r="AN198" s="106"/>
      <c r="AO198" s="106"/>
      <c r="AP198" s="106"/>
      <c r="AQ198" s="106"/>
      <c r="AR198" s="106"/>
      <c r="AS198" s="106"/>
      <c r="AT198" s="106"/>
      <c r="AU198" s="106"/>
      <c r="AV198" s="106"/>
      <c r="AW198" s="106"/>
      <c r="AX198" s="106"/>
      <c r="AY198" s="106"/>
      <c r="AZ198" s="106"/>
      <c r="BA198" s="106"/>
      <c r="BB198" s="106"/>
      <c r="BC198" s="106"/>
      <c r="BD198" s="106"/>
      <c r="BE198" s="106"/>
      <c r="BF198" s="106"/>
    </row>
    <row r="199" spans="1:58" s="120" customFormat="1" ht="15" hidden="1">
      <c r="A199" s="121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121"/>
      <c r="O199" s="87"/>
      <c r="P199" s="87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6"/>
      <c r="AD199" s="106"/>
      <c r="AE199" s="106"/>
      <c r="AF199" s="106"/>
      <c r="AG199" s="106"/>
      <c r="AH199" s="106"/>
      <c r="AI199" s="106"/>
      <c r="AJ199" s="106"/>
      <c r="AK199" s="106"/>
      <c r="AL199" s="106"/>
      <c r="AM199" s="106"/>
      <c r="AN199" s="106"/>
      <c r="AO199" s="106"/>
      <c r="AP199" s="106"/>
      <c r="AQ199" s="106"/>
      <c r="AR199" s="106"/>
      <c r="AS199" s="106"/>
      <c r="AT199" s="106"/>
      <c r="AU199" s="106"/>
      <c r="AV199" s="106"/>
      <c r="AW199" s="106"/>
      <c r="AX199" s="106"/>
      <c r="AY199" s="106"/>
      <c r="AZ199" s="106"/>
      <c r="BA199" s="106"/>
      <c r="BB199" s="106"/>
      <c r="BC199" s="106"/>
      <c r="BD199" s="106"/>
      <c r="BE199" s="106"/>
      <c r="BF199" s="106"/>
    </row>
    <row r="200" spans="1:58" s="120" customFormat="1" ht="15" hidden="1">
      <c r="A200" s="121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121"/>
      <c r="O200" s="87"/>
      <c r="P200" s="87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106"/>
      <c r="AJ200" s="106"/>
      <c r="AK200" s="106"/>
      <c r="AL200" s="106"/>
      <c r="AM200" s="106"/>
      <c r="AN200" s="106"/>
      <c r="AO200" s="106"/>
      <c r="AP200" s="106"/>
      <c r="AQ200" s="106"/>
      <c r="AR200" s="106"/>
      <c r="AS200" s="106"/>
      <c r="AT200" s="106"/>
      <c r="AU200" s="106"/>
      <c r="AV200" s="106"/>
      <c r="AW200" s="106"/>
      <c r="AX200" s="106"/>
      <c r="AY200" s="106"/>
      <c r="AZ200" s="106"/>
      <c r="BA200" s="106"/>
      <c r="BB200" s="106"/>
      <c r="BC200" s="106"/>
      <c r="BD200" s="106"/>
      <c r="BE200" s="106"/>
      <c r="BF200" s="106"/>
    </row>
    <row r="201" spans="1:58" s="120" customFormat="1" ht="15" hidden="1">
      <c r="A201" s="121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121"/>
      <c r="O201" s="87"/>
      <c r="P201" s="87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AC201" s="106"/>
      <c r="AD201" s="106"/>
      <c r="AE201" s="106"/>
      <c r="AF201" s="106"/>
      <c r="AG201" s="106"/>
      <c r="AH201" s="106"/>
      <c r="AI201" s="106"/>
      <c r="AJ201" s="106"/>
      <c r="AK201" s="106"/>
      <c r="AL201" s="106"/>
      <c r="AM201" s="106"/>
      <c r="AN201" s="106"/>
      <c r="AO201" s="106"/>
      <c r="AP201" s="106"/>
      <c r="AQ201" s="106"/>
      <c r="AR201" s="106"/>
      <c r="AS201" s="106"/>
      <c r="AT201" s="106"/>
      <c r="AU201" s="106"/>
      <c r="AV201" s="106"/>
      <c r="AW201" s="106"/>
      <c r="AX201" s="106"/>
      <c r="AY201" s="106"/>
      <c r="AZ201" s="106"/>
      <c r="BA201" s="106"/>
      <c r="BB201" s="106"/>
      <c r="BC201" s="106"/>
      <c r="BD201" s="106"/>
      <c r="BE201" s="106"/>
      <c r="BF201" s="106"/>
    </row>
    <row r="202" spans="1:58" s="120" customFormat="1" ht="15" hidden="1">
      <c r="A202" s="121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121"/>
      <c r="O202" s="87"/>
      <c r="P202" s="87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  <c r="AD202" s="106"/>
      <c r="AE202" s="106"/>
      <c r="AF202" s="106"/>
      <c r="AG202" s="106"/>
      <c r="AH202" s="106"/>
      <c r="AI202" s="106"/>
      <c r="AJ202" s="106"/>
      <c r="AK202" s="106"/>
      <c r="AL202" s="106"/>
      <c r="AM202" s="106"/>
      <c r="AN202" s="106"/>
      <c r="AO202" s="106"/>
      <c r="AP202" s="106"/>
      <c r="AQ202" s="106"/>
      <c r="AR202" s="106"/>
      <c r="AS202" s="106"/>
      <c r="AT202" s="106"/>
      <c r="AU202" s="106"/>
      <c r="AV202" s="106"/>
      <c r="AW202" s="106"/>
      <c r="AX202" s="106"/>
      <c r="AY202" s="106"/>
      <c r="AZ202" s="106"/>
      <c r="BA202" s="106"/>
      <c r="BB202" s="106"/>
      <c r="BC202" s="106"/>
      <c r="BD202" s="106"/>
      <c r="BE202" s="106"/>
      <c r="BF202" s="106"/>
    </row>
    <row r="203" spans="1:58" s="120" customFormat="1" ht="15" hidden="1">
      <c r="A203" s="121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121"/>
      <c r="O203" s="87"/>
      <c r="P203" s="87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  <c r="AE203" s="106"/>
      <c r="AF203" s="106"/>
      <c r="AG203" s="106"/>
      <c r="AH203" s="106"/>
      <c r="AI203" s="106"/>
      <c r="AJ203" s="106"/>
      <c r="AK203" s="106"/>
      <c r="AL203" s="106"/>
      <c r="AM203" s="106"/>
      <c r="AN203" s="106"/>
      <c r="AO203" s="106"/>
      <c r="AP203" s="106"/>
      <c r="AQ203" s="106"/>
      <c r="AR203" s="106"/>
      <c r="AS203" s="106"/>
      <c r="AT203" s="106"/>
      <c r="AU203" s="106"/>
      <c r="AV203" s="106"/>
      <c r="AW203" s="106"/>
      <c r="AX203" s="106"/>
      <c r="AY203" s="106"/>
      <c r="AZ203" s="106"/>
      <c r="BA203" s="106"/>
      <c r="BB203" s="106"/>
      <c r="BC203" s="106"/>
      <c r="BD203" s="106"/>
      <c r="BE203" s="106"/>
      <c r="BF203" s="106"/>
    </row>
    <row r="204" spans="1:58" s="120" customFormat="1" ht="15" hidden="1">
      <c r="A204" s="121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121"/>
      <c r="O204" s="87"/>
      <c r="P204" s="87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  <c r="AD204" s="106"/>
      <c r="AE204" s="106"/>
      <c r="AF204" s="106"/>
      <c r="AG204" s="106"/>
      <c r="AH204" s="106"/>
      <c r="AI204" s="106"/>
      <c r="AJ204" s="106"/>
      <c r="AK204" s="106"/>
      <c r="AL204" s="106"/>
      <c r="AM204" s="106"/>
      <c r="AN204" s="106"/>
      <c r="AO204" s="106"/>
      <c r="AP204" s="106"/>
      <c r="AQ204" s="106"/>
      <c r="AR204" s="106"/>
      <c r="AS204" s="106"/>
      <c r="AT204" s="106"/>
      <c r="AU204" s="106"/>
      <c r="AV204" s="106"/>
      <c r="AW204" s="106"/>
      <c r="AX204" s="106"/>
      <c r="AY204" s="106"/>
      <c r="AZ204" s="106"/>
      <c r="BA204" s="106"/>
      <c r="BB204" s="106"/>
      <c r="BC204" s="106"/>
      <c r="BD204" s="106"/>
      <c r="BE204" s="106"/>
      <c r="BF204" s="106"/>
    </row>
    <row r="205" spans="1:58" s="120" customFormat="1" ht="15">
      <c r="A205" s="121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121"/>
      <c r="O205" s="87"/>
      <c r="P205" s="87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6"/>
      <c r="AC205" s="106"/>
      <c r="AD205" s="106"/>
      <c r="AE205" s="106"/>
      <c r="AF205" s="106"/>
      <c r="AG205" s="106"/>
      <c r="AH205" s="106"/>
      <c r="AI205" s="106"/>
      <c r="AJ205" s="106"/>
      <c r="AK205" s="106"/>
      <c r="AL205" s="106"/>
      <c r="AM205" s="106"/>
      <c r="AN205" s="106"/>
      <c r="AO205" s="106"/>
      <c r="AP205" s="106"/>
      <c r="AQ205" s="106"/>
      <c r="AR205" s="106"/>
      <c r="AS205" s="106"/>
      <c r="AT205" s="106"/>
      <c r="AU205" s="106"/>
      <c r="AV205" s="106"/>
      <c r="AW205" s="106"/>
      <c r="AX205" s="106"/>
      <c r="AY205" s="106"/>
      <c r="AZ205" s="106"/>
      <c r="BA205" s="106"/>
      <c r="BB205" s="106"/>
      <c r="BC205" s="106"/>
      <c r="BD205" s="106"/>
      <c r="BE205" s="106"/>
      <c r="BF205" s="106"/>
    </row>
    <row r="206" spans="1:58" s="120" customFormat="1" ht="15">
      <c r="A206" s="123"/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3"/>
      <c r="O206" s="122"/>
      <c r="P206" s="122"/>
      <c r="Q206" s="106"/>
      <c r="R206" s="106"/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  <c r="AD206" s="106"/>
      <c r="AE206" s="106"/>
      <c r="AF206" s="106"/>
      <c r="AG206" s="106"/>
      <c r="AH206" s="106"/>
      <c r="AI206" s="106"/>
      <c r="AJ206" s="106"/>
      <c r="AK206" s="106"/>
      <c r="AL206" s="106"/>
      <c r="AM206" s="106"/>
      <c r="AN206" s="106"/>
      <c r="AO206" s="106"/>
      <c r="AP206" s="106"/>
      <c r="AQ206" s="106"/>
      <c r="AR206" s="106"/>
      <c r="AS206" s="106"/>
      <c r="AT206" s="106"/>
      <c r="AU206" s="106"/>
      <c r="AV206" s="106"/>
      <c r="AW206" s="106"/>
      <c r="AX206" s="106"/>
      <c r="AY206" s="106"/>
      <c r="AZ206" s="106"/>
      <c r="BA206" s="106"/>
      <c r="BB206" s="106"/>
      <c r="BC206" s="106"/>
      <c r="BD206" s="106"/>
      <c r="BE206" s="106"/>
      <c r="BF206" s="106"/>
    </row>
    <row r="207" spans="1:58" s="120" customFormat="1" ht="15">
      <c r="A207" s="123"/>
      <c r="B207" s="122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3"/>
      <c r="O207" s="122"/>
      <c r="P207" s="122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  <c r="AD207" s="106"/>
      <c r="AE207" s="106"/>
      <c r="AF207" s="106"/>
      <c r="AG207" s="106"/>
      <c r="AH207" s="106"/>
      <c r="AI207" s="106"/>
      <c r="AJ207" s="106"/>
      <c r="AK207" s="106"/>
      <c r="AL207" s="106"/>
      <c r="AM207" s="106"/>
      <c r="AN207" s="106"/>
      <c r="AO207" s="106"/>
      <c r="AP207" s="106"/>
      <c r="AQ207" s="106"/>
      <c r="AR207" s="106"/>
      <c r="AS207" s="106"/>
      <c r="AT207" s="106"/>
      <c r="AU207" s="106"/>
      <c r="AV207" s="106"/>
      <c r="AW207" s="106"/>
      <c r="AX207" s="106"/>
      <c r="AY207" s="106"/>
      <c r="AZ207" s="106"/>
      <c r="BA207" s="106"/>
      <c r="BB207" s="106"/>
      <c r="BC207" s="106"/>
      <c r="BD207" s="106"/>
      <c r="BE207" s="106"/>
      <c r="BF207" s="106"/>
    </row>
    <row r="208" spans="1:58" s="120" customFormat="1" ht="15">
      <c r="A208" s="123"/>
      <c r="B208" s="122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3"/>
      <c r="O208" s="122"/>
      <c r="P208" s="122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6"/>
      <c r="AK208" s="106"/>
      <c r="AL208" s="106"/>
      <c r="AM208" s="106"/>
      <c r="AN208" s="106"/>
      <c r="AO208" s="106"/>
      <c r="AP208" s="106"/>
      <c r="AQ208" s="106"/>
      <c r="AR208" s="106"/>
      <c r="AS208" s="106"/>
      <c r="AT208" s="106"/>
      <c r="AU208" s="106"/>
      <c r="AV208" s="106"/>
      <c r="AW208" s="106"/>
      <c r="AX208" s="106"/>
      <c r="AY208" s="106"/>
      <c r="AZ208" s="106"/>
      <c r="BA208" s="106"/>
      <c r="BB208" s="106"/>
      <c r="BC208" s="106"/>
      <c r="BD208" s="106"/>
      <c r="BE208" s="106"/>
      <c r="BF208" s="106"/>
    </row>
    <row r="209" spans="1:58" s="120" customFormat="1" ht="15">
      <c r="A209" s="123"/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3"/>
      <c r="O209" s="122"/>
      <c r="P209" s="122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6"/>
      <c r="AK209" s="106"/>
      <c r="AL209" s="106"/>
      <c r="AM209" s="106"/>
      <c r="AN209" s="106"/>
      <c r="AO209" s="106"/>
      <c r="AP209" s="106"/>
      <c r="AQ209" s="106"/>
      <c r="AR209" s="106"/>
      <c r="AS209" s="106"/>
      <c r="AT209" s="106"/>
      <c r="AU209" s="106"/>
      <c r="AV209" s="106"/>
      <c r="AW209" s="106"/>
      <c r="AX209" s="106"/>
      <c r="AY209" s="106"/>
      <c r="AZ209" s="106"/>
      <c r="BA209" s="106"/>
      <c r="BB209" s="106"/>
      <c r="BC209" s="106"/>
      <c r="BD209" s="106"/>
      <c r="BE209" s="106"/>
      <c r="BF209" s="106"/>
    </row>
    <row r="210" spans="1:58" s="120" customFormat="1" ht="15">
      <c r="A210" s="123"/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3"/>
      <c r="O210" s="122"/>
      <c r="P210" s="122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6"/>
      <c r="AK210" s="106"/>
      <c r="AL210" s="106"/>
      <c r="AM210" s="106"/>
      <c r="AN210" s="106"/>
      <c r="AO210" s="106"/>
      <c r="AP210" s="106"/>
      <c r="AQ210" s="106"/>
      <c r="AR210" s="106"/>
      <c r="AS210" s="106"/>
      <c r="AT210" s="106"/>
      <c r="AU210" s="106"/>
      <c r="AV210" s="106"/>
      <c r="AW210" s="106"/>
      <c r="AX210" s="106"/>
      <c r="AY210" s="106"/>
      <c r="AZ210" s="106"/>
      <c r="BA210" s="106"/>
      <c r="BB210" s="106"/>
      <c r="BC210" s="106"/>
      <c r="BD210" s="106"/>
      <c r="BE210" s="106"/>
      <c r="BF210" s="106"/>
    </row>
    <row r="211" spans="1:58" s="120" customFormat="1" ht="15">
      <c r="A211" s="123"/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3"/>
      <c r="O211" s="122"/>
      <c r="P211" s="122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6"/>
      <c r="AK211" s="106"/>
      <c r="AL211" s="106"/>
      <c r="AM211" s="106"/>
      <c r="AN211" s="106"/>
      <c r="AO211" s="106"/>
      <c r="AP211" s="106"/>
      <c r="AQ211" s="106"/>
      <c r="AR211" s="106"/>
      <c r="AS211" s="106"/>
      <c r="AT211" s="106"/>
      <c r="AU211" s="106"/>
      <c r="AV211" s="106"/>
      <c r="AW211" s="106"/>
      <c r="AX211" s="106"/>
      <c r="AY211" s="106"/>
      <c r="AZ211" s="106"/>
      <c r="BA211" s="106"/>
      <c r="BB211" s="106"/>
      <c r="BC211" s="106"/>
      <c r="BD211" s="106"/>
      <c r="BE211" s="106"/>
      <c r="BF211" s="106"/>
    </row>
    <row r="212" spans="1:58" s="120" customFormat="1" ht="15">
      <c r="A212" s="123"/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3"/>
      <c r="O212" s="122"/>
      <c r="P212" s="122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6"/>
      <c r="AK212" s="106"/>
      <c r="AL212" s="106"/>
      <c r="AM212" s="106"/>
      <c r="AN212" s="106"/>
      <c r="AO212" s="106"/>
      <c r="AP212" s="106"/>
      <c r="AQ212" s="106"/>
      <c r="AR212" s="106"/>
      <c r="AS212" s="106"/>
      <c r="AT212" s="106"/>
      <c r="AU212" s="106"/>
      <c r="AV212" s="106"/>
      <c r="AW212" s="106"/>
      <c r="AX212" s="106"/>
      <c r="AY212" s="106"/>
      <c r="AZ212" s="106"/>
      <c r="BA212" s="106"/>
      <c r="BB212" s="106"/>
      <c r="BC212" s="106"/>
      <c r="BD212" s="106"/>
      <c r="BE212" s="106"/>
      <c r="BF212" s="106"/>
    </row>
    <row r="213" spans="1:58" s="120" customFormat="1" ht="15">
      <c r="A213" s="123"/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3"/>
      <c r="O213" s="122"/>
      <c r="P213" s="122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6"/>
      <c r="AK213" s="106"/>
      <c r="AL213" s="106"/>
      <c r="AM213" s="106"/>
      <c r="AN213" s="106"/>
      <c r="AO213" s="106"/>
      <c r="AP213" s="106"/>
      <c r="AQ213" s="106"/>
      <c r="AR213" s="106"/>
      <c r="AS213" s="106"/>
      <c r="AT213" s="106"/>
      <c r="AU213" s="106"/>
      <c r="AV213" s="106"/>
      <c r="AW213" s="106"/>
      <c r="AX213" s="106"/>
      <c r="AY213" s="106"/>
      <c r="AZ213" s="106"/>
      <c r="BA213" s="106"/>
      <c r="BB213" s="106"/>
      <c r="BC213" s="106"/>
      <c r="BD213" s="106"/>
      <c r="BE213" s="106"/>
      <c r="BF213" s="106"/>
    </row>
    <row r="214" spans="1:58" s="120" customFormat="1" ht="15">
      <c r="A214" s="123"/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3"/>
      <c r="O214" s="122"/>
      <c r="P214" s="122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6"/>
      <c r="AK214" s="106"/>
      <c r="AL214" s="106"/>
      <c r="AM214" s="106"/>
      <c r="AN214" s="106"/>
      <c r="AO214" s="106"/>
      <c r="AP214" s="106"/>
      <c r="AQ214" s="106"/>
      <c r="AR214" s="106"/>
      <c r="AS214" s="106"/>
      <c r="AT214" s="106"/>
      <c r="AU214" s="106"/>
      <c r="AV214" s="106"/>
      <c r="AW214" s="106"/>
      <c r="AX214" s="106"/>
      <c r="AY214" s="106"/>
      <c r="AZ214" s="106"/>
      <c r="BA214" s="106"/>
      <c r="BB214" s="106"/>
      <c r="BC214" s="106"/>
      <c r="BD214" s="106"/>
      <c r="BE214" s="106"/>
      <c r="BF214" s="106"/>
    </row>
    <row r="215" spans="1:58" s="120" customFormat="1" ht="15">
      <c r="A215" s="123"/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3"/>
      <c r="O215" s="122"/>
      <c r="P215" s="122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6"/>
      <c r="AK215" s="106"/>
      <c r="AL215" s="106"/>
      <c r="AM215" s="106"/>
      <c r="AN215" s="106"/>
      <c r="AO215" s="106"/>
      <c r="AP215" s="106"/>
      <c r="AQ215" s="106"/>
      <c r="AR215" s="106"/>
      <c r="AS215" s="106"/>
      <c r="AT215" s="106"/>
      <c r="AU215" s="106"/>
      <c r="AV215" s="106"/>
      <c r="AW215" s="106"/>
      <c r="AX215" s="106"/>
      <c r="AY215" s="106"/>
      <c r="AZ215" s="106"/>
      <c r="BA215" s="106"/>
      <c r="BB215" s="106"/>
      <c r="BC215" s="106"/>
      <c r="BD215" s="106"/>
      <c r="BE215" s="106"/>
      <c r="BF215" s="106"/>
    </row>
    <row r="216" spans="1:58" s="120" customFormat="1" ht="15">
      <c r="A216" s="123"/>
      <c r="B216" s="122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3"/>
      <c r="O216" s="122"/>
      <c r="P216" s="122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06"/>
      <c r="AD216" s="106"/>
      <c r="AE216" s="106"/>
      <c r="AF216" s="106"/>
      <c r="AG216" s="106"/>
      <c r="AH216" s="106"/>
      <c r="AI216" s="106"/>
      <c r="AJ216" s="106"/>
      <c r="AK216" s="106"/>
      <c r="AL216" s="106"/>
      <c r="AM216" s="106"/>
      <c r="AN216" s="106"/>
      <c r="AO216" s="106"/>
      <c r="AP216" s="106"/>
      <c r="AQ216" s="106"/>
      <c r="AR216" s="106"/>
      <c r="AS216" s="106"/>
      <c r="AT216" s="106"/>
      <c r="AU216" s="106"/>
      <c r="AV216" s="106"/>
      <c r="AW216" s="106"/>
      <c r="AX216" s="106"/>
      <c r="AY216" s="106"/>
      <c r="AZ216" s="106"/>
      <c r="BA216" s="106"/>
      <c r="BB216" s="106"/>
      <c r="BC216" s="106"/>
      <c r="BD216" s="106"/>
      <c r="BE216" s="106"/>
      <c r="BF216" s="106"/>
    </row>
    <row r="217" spans="1:58" s="120" customFormat="1" ht="15">
      <c r="A217" s="123"/>
      <c r="B217" s="122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3"/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06"/>
      <c r="AD217" s="106"/>
      <c r="AE217" s="106"/>
      <c r="AF217" s="106"/>
      <c r="AG217" s="106"/>
      <c r="AH217" s="106"/>
      <c r="AI217" s="106"/>
      <c r="AJ217" s="106"/>
      <c r="AK217" s="106"/>
      <c r="AL217" s="106"/>
      <c r="AM217" s="106"/>
      <c r="AN217" s="106"/>
      <c r="AO217" s="106"/>
      <c r="AP217" s="106"/>
      <c r="AQ217" s="106"/>
      <c r="AR217" s="106"/>
      <c r="AS217" s="106"/>
      <c r="AT217" s="106"/>
      <c r="AU217" s="106"/>
      <c r="AV217" s="106"/>
      <c r="AW217" s="106"/>
      <c r="AX217" s="106"/>
      <c r="AY217" s="106"/>
      <c r="AZ217" s="106"/>
      <c r="BA217" s="106"/>
      <c r="BB217" s="106"/>
      <c r="BC217" s="106"/>
      <c r="BD217" s="106"/>
      <c r="BE217" s="106"/>
      <c r="BF217" s="106"/>
    </row>
    <row r="218" spans="1:58" s="120" customFormat="1" ht="15">
      <c r="A218" s="123"/>
      <c r="B218" s="122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3"/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6"/>
      <c r="AC218" s="106"/>
      <c r="AD218" s="106"/>
      <c r="AE218" s="106"/>
      <c r="AF218" s="106"/>
      <c r="AG218" s="106"/>
      <c r="AH218" s="106"/>
      <c r="AI218" s="106"/>
      <c r="AJ218" s="106"/>
      <c r="AK218" s="106"/>
      <c r="AL218" s="106"/>
      <c r="AM218" s="106"/>
      <c r="AN218" s="106"/>
      <c r="AO218" s="106"/>
      <c r="AP218" s="106"/>
      <c r="AQ218" s="106"/>
      <c r="AR218" s="106"/>
      <c r="AS218" s="106"/>
      <c r="AT218" s="106"/>
      <c r="AU218" s="106"/>
      <c r="AV218" s="106"/>
      <c r="AW218" s="106"/>
      <c r="AX218" s="106"/>
      <c r="AY218" s="106"/>
      <c r="AZ218" s="106"/>
      <c r="BA218" s="106"/>
      <c r="BB218" s="106"/>
      <c r="BC218" s="106"/>
      <c r="BD218" s="106"/>
      <c r="BE218" s="106"/>
      <c r="BF218" s="106"/>
    </row>
    <row r="219" spans="1:58" s="120" customFormat="1" ht="15">
      <c r="A219" s="123"/>
      <c r="B219" s="122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3"/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06"/>
      <c r="AD219" s="106"/>
      <c r="AE219" s="106"/>
      <c r="AF219" s="106"/>
      <c r="AG219" s="106"/>
      <c r="AH219" s="106"/>
      <c r="AI219" s="106"/>
      <c r="AJ219" s="106"/>
      <c r="AK219" s="106"/>
      <c r="AL219" s="106"/>
      <c r="AM219" s="106"/>
      <c r="AN219" s="106"/>
      <c r="AO219" s="106"/>
      <c r="AP219" s="106"/>
      <c r="AQ219" s="106"/>
      <c r="AR219" s="106"/>
      <c r="AS219" s="106"/>
      <c r="AT219" s="106"/>
      <c r="AU219" s="106"/>
      <c r="AV219" s="106"/>
      <c r="AW219" s="106"/>
      <c r="AX219" s="106"/>
      <c r="AY219" s="106"/>
      <c r="AZ219" s="106"/>
      <c r="BA219" s="106"/>
      <c r="BB219" s="106"/>
      <c r="BC219" s="106"/>
      <c r="BD219" s="106"/>
      <c r="BE219" s="106"/>
      <c r="BF219" s="106"/>
    </row>
    <row r="220" spans="1:58" s="120" customFormat="1" ht="15">
      <c r="A220" s="123"/>
      <c r="B220" s="122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3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6"/>
      <c r="AK220" s="106"/>
      <c r="AL220" s="106"/>
      <c r="AM220" s="106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6"/>
      <c r="BC220" s="106"/>
      <c r="BD220" s="106"/>
      <c r="BE220" s="106"/>
      <c r="BF220" s="106"/>
    </row>
    <row r="221" spans="1:58" s="120" customFormat="1" ht="15">
      <c r="A221" s="123"/>
      <c r="B221" s="122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3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6"/>
      <c r="AK221" s="106"/>
      <c r="AL221" s="106"/>
      <c r="AM221" s="106"/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</row>
    <row r="222" spans="1:58" s="120" customFormat="1" ht="15">
      <c r="A222" s="123"/>
      <c r="B222" s="122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3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  <c r="AD222" s="106"/>
      <c r="AE222" s="106"/>
      <c r="AF222" s="106"/>
      <c r="AG222" s="106"/>
      <c r="AH222" s="106"/>
      <c r="AI222" s="106"/>
      <c r="AJ222" s="106"/>
      <c r="AK222" s="106"/>
      <c r="AL222" s="106"/>
      <c r="AM222" s="106"/>
      <c r="AN222" s="106"/>
      <c r="AO222" s="106"/>
      <c r="AP222" s="106"/>
      <c r="AQ222" s="106"/>
      <c r="AR222" s="106"/>
      <c r="AS222" s="106"/>
      <c r="AT222" s="106"/>
      <c r="AU222" s="106"/>
      <c r="AV222" s="106"/>
      <c r="AW222" s="106"/>
      <c r="AX222" s="106"/>
      <c r="AY222" s="106"/>
      <c r="AZ222" s="106"/>
      <c r="BA222" s="106"/>
      <c r="BB222" s="106"/>
      <c r="BC222" s="106"/>
      <c r="BD222" s="106"/>
      <c r="BE222" s="106"/>
      <c r="BF222" s="106"/>
    </row>
    <row r="223" spans="1:58" s="120" customFormat="1" ht="15">
      <c r="A223" s="123"/>
      <c r="B223" s="122"/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3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06"/>
      <c r="AJ223" s="106"/>
      <c r="AK223" s="106"/>
      <c r="AL223" s="106"/>
      <c r="AM223" s="106"/>
      <c r="AN223" s="106"/>
      <c r="AO223" s="106"/>
      <c r="AP223" s="106"/>
      <c r="AQ223" s="106"/>
      <c r="AR223" s="106"/>
      <c r="AS223" s="106"/>
      <c r="AT223" s="106"/>
      <c r="AU223" s="106"/>
      <c r="AV223" s="106"/>
      <c r="AW223" s="106"/>
      <c r="AX223" s="106"/>
      <c r="AY223" s="106"/>
      <c r="AZ223" s="106"/>
      <c r="BA223" s="106"/>
      <c r="BB223" s="106"/>
      <c r="BC223" s="106"/>
      <c r="BD223" s="106"/>
      <c r="BE223" s="106"/>
      <c r="BF223" s="106"/>
    </row>
    <row r="224" spans="1:58" s="120" customFormat="1" ht="15">
      <c r="A224" s="123"/>
      <c r="B224" s="122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3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  <c r="AD224" s="106"/>
      <c r="AE224" s="106"/>
      <c r="AF224" s="106"/>
      <c r="AG224" s="106"/>
      <c r="AH224" s="106"/>
      <c r="AI224" s="106"/>
      <c r="AJ224" s="106"/>
      <c r="AK224" s="106"/>
      <c r="AL224" s="106"/>
      <c r="AM224" s="106"/>
      <c r="AN224" s="106"/>
      <c r="AO224" s="106"/>
      <c r="AP224" s="106"/>
      <c r="AQ224" s="106"/>
      <c r="AR224" s="106"/>
      <c r="AS224" s="106"/>
      <c r="AT224" s="106"/>
      <c r="AU224" s="106"/>
      <c r="AV224" s="106"/>
      <c r="AW224" s="106"/>
      <c r="AX224" s="106"/>
      <c r="AY224" s="106"/>
      <c r="AZ224" s="106"/>
      <c r="BA224" s="106"/>
      <c r="BB224" s="106"/>
      <c r="BC224" s="106"/>
      <c r="BD224" s="106"/>
      <c r="BE224" s="106"/>
      <c r="BF224" s="106"/>
    </row>
    <row r="225" spans="1:58" s="120" customFormat="1" ht="15">
      <c r="A225" s="123"/>
      <c r="B225" s="122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3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  <c r="AD225" s="106"/>
      <c r="AE225" s="106"/>
      <c r="AF225" s="106"/>
      <c r="AG225" s="106"/>
      <c r="AH225" s="106"/>
      <c r="AI225" s="106"/>
      <c r="AJ225" s="106"/>
      <c r="AK225" s="106"/>
      <c r="AL225" s="106"/>
      <c r="AM225" s="106"/>
      <c r="AN225" s="106"/>
      <c r="AO225" s="106"/>
      <c r="AP225" s="106"/>
      <c r="AQ225" s="106"/>
      <c r="AR225" s="106"/>
      <c r="AS225" s="106"/>
      <c r="AT225" s="106"/>
      <c r="AU225" s="106"/>
      <c r="AV225" s="106"/>
      <c r="AW225" s="106"/>
      <c r="AX225" s="106"/>
      <c r="AY225" s="106"/>
      <c r="AZ225" s="106"/>
      <c r="BA225" s="106"/>
      <c r="BB225" s="106"/>
      <c r="BC225" s="106"/>
      <c r="BD225" s="106"/>
      <c r="BE225" s="106"/>
      <c r="BF225" s="106"/>
    </row>
    <row r="226" spans="1:58" s="120" customFormat="1" ht="15">
      <c r="A226" s="123"/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3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106"/>
      <c r="AJ226" s="106"/>
      <c r="AK226" s="106"/>
      <c r="AL226" s="106"/>
      <c r="AM226" s="106"/>
      <c r="AN226" s="106"/>
      <c r="AO226" s="106"/>
      <c r="AP226" s="106"/>
      <c r="AQ226" s="106"/>
      <c r="AR226" s="106"/>
      <c r="AS226" s="106"/>
      <c r="AT226" s="106"/>
      <c r="AU226" s="106"/>
      <c r="AV226" s="106"/>
      <c r="AW226" s="106"/>
      <c r="AX226" s="106"/>
      <c r="AY226" s="106"/>
      <c r="AZ226" s="106"/>
      <c r="BA226" s="106"/>
      <c r="BB226" s="106"/>
      <c r="BC226" s="106"/>
      <c r="BD226" s="106"/>
      <c r="BE226" s="106"/>
      <c r="BF226" s="106"/>
    </row>
    <row r="227" spans="1:58" s="120" customFormat="1" ht="15">
      <c r="A227" s="123"/>
      <c r="B227" s="122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3"/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  <c r="AC227" s="106"/>
      <c r="AD227" s="106"/>
      <c r="AE227" s="106"/>
      <c r="AF227" s="106"/>
      <c r="AG227" s="106"/>
      <c r="AH227" s="106"/>
      <c r="AI227" s="106"/>
      <c r="AJ227" s="106"/>
      <c r="AK227" s="106"/>
      <c r="AL227" s="106"/>
      <c r="AM227" s="106"/>
      <c r="AN227" s="106"/>
      <c r="AO227" s="106"/>
      <c r="AP227" s="106"/>
      <c r="AQ227" s="106"/>
      <c r="AR227" s="106"/>
      <c r="AS227" s="106"/>
      <c r="AT227" s="106"/>
      <c r="AU227" s="106"/>
      <c r="AV227" s="106"/>
      <c r="AW227" s="106"/>
      <c r="AX227" s="106"/>
      <c r="AY227" s="106"/>
      <c r="AZ227" s="106"/>
      <c r="BA227" s="106"/>
      <c r="BB227" s="106"/>
      <c r="BC227" s="106"/>
      <c r="BD227" s="106"/>
      <c r="BE227" s="106"/>
      <c r="BF227" s="106"/>
    </row>
    <row r="228" spans="1:58" s="120" customFormat="1" ht="15">
      <c r="A228" s="123"/>
      <c r="B228" s="122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3"/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  <c r="AC228" s="106"/>
      <c r="AD228" s="106"/>
      <c r="AE228" s="106"/>
      <c r="AF228" s="106"/>
      <c r="AG228" s="106"/>
      <c r="AH228" s="106"/>
      <c r="AI228" s="106"/>
      <c r="AJ228" s="106"/>
      <c r="AK228" s="106"/>
      <c r="AL228" s="106"/>
      <c r="AM228" s="106"/>
      <c r="AN228" s="106"/>
      <c r="AO228" s="106"/>
      <c r="AP228" s="106"/>
      <c r="AQ228" s="106"/>
      <c r="AR228" s="106"/>
      <c r="AS228" s="106"/>
      <c r="AT228" s="106"/>
      <c r="AU228" s="106"/>
      <c r="AV228" s="106"/>
      <c r="AW228" s="106"/>
      <c r="AX228" s="106"/>
      <c r="AY228" s="106"/>
      <c r="AZ228" s="106"/>
      <c r="BA228" s="106"/>
      <c r="BB228" s="106"/>
      <c r="BC228" s="106"/>
      <c r="BD228" s="106"/>
      <c r="BE228" s="106"/>
      <c r="BF228" s="106"/>
    </row>
    <row r="229" spans="1:58" s="120" customFormat="1" ht="15">
      <c r="A229" s="123"/>
      <c r="B229" s="122"/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3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  <c r="AD229" s="106"/>
      <c r="AE229" s="106"/>
      <c r="AF229" s="106"/>
      <c r="AG229" s="106"/>
      <c r="AH229" s="106"/>
      <c r="AI229" s="106"/>
      <c r="AJ229" s="106"/>
      <c r="AK229" s="106"/>
      <c r="AL229" s="106"/>
      <c r="AM229" s="106"/>
      <c r="AN229" s="106"/>
      <c r="AO229" s="106"/>
      <c r="AP229" s="106"/>
      <c r="AQ229" s="106"/>
      <c r="AR229" s="106"/>
      <c r="AS229" s="106"/>
      <c r="AT229" s="106"/>
      <c r="AU229" s="106"/>
      <c r="AV229" s="106"/>
      <c r="AW229" s="106"/>
      <c r="AX229" s="106"/>
      <c r="AY229" s="106"/>
      <c r="AZ229" s="106"/>
      <c r="BA229" s="106"/>
      <c r="BB229" s="106"/>
      <c r="BC229" s="106"/>
      <c r="BD229" s="106"/>
      <c r="BE229" s="106"/>
      <c r="BF229" s="106"/>
    </row>
    <row r="230" spans="1:58" s="120" customFormat="1" ht="15">
      <c r="A230" s="123"/>
      <c r="B230" s="122"/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3"/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  <c r="AD230" s="106"/>
      <c r="AE230" s="106"/>
      <c r="AF230" s="106"/>
      <c r="AG230" s="106"/>
      <c r="AH230" s="106"/>
      <c r="AI230" s="106"/>
      <c r="AJ230" s="106"/>
      <c r="AK230" s="106"/>
      <c r="AL230" s="106"/>
      <c r="AM230" s="106"/>
      <c r="AN230" s="106"/>
      <c r="AO230" s="106"/>
      <c r="AP230" s="106"/>
      <c r="AQ230" s="106"/>
      <c r="AR230" s="106"/>
      <c r="AS230" s="106"/>
      <c r="AT230" s="106"/>
      <c r="AU230" s="106"/>
      <c r="AV230" s="106"/>
      <c r="AW230" s="106"/>
      <c r="AX230" s="106"/>
      <c r="AY230" s="106"/>
      <c r="AZ230" s="106"/>
      <c r="BA230" s="106"/>
      <c r="BB230" s="106"/>
      <c r="BC230" s="106"/>
      <c r="BD230" s="106"/>
      <c r="BE230" s="106"/>
      <c r="BF230" s="106"/>
    </row>
    <row r="231" spans="1:58" s="120" customFormat="1" ht="15">
      <c r="A231" s="123"/>
      <c r="B231" s="122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3"/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  <c r="AC231" s="106"/>
      <c r="AD231" s="106"/>
      <c r="AE231" s="106"/>
      <c r="AF231" s="106"/>
      <c r="AG231" s="106"/>
      <c r="AH231" s="106"/>
      <c r="AI231" s="106"/>
      <c r="AJ231" s="106"/>
      <c r="AK231" s="106"/>
      <c r="AL231" s="106"/>
      <c r="AM231" s="106"/>
      <c r="AN231" s="106"/>
      <c r="AO231" s="106"/>
      <c r="AP231" s="106"/>
      <c r="AQ231" s="106"/>
      <c r="AR231" s="106"/>
      <c r="AS231" s="106"/>
      <c r="AT231" s="106"/>
      <c r="AU231" s="106"/>
      <c r="AV231" s="106"/>
      <c r="AW231" s="106"/>
      <c r="AX231" s="106"/>
      <c r="AY231" s="106"/>
      <c r="AZ231" s="106"/>
      <c r="BA231" s="106"/>
      <c r="BB231" s="106"/>
      <c r="BC231" s="106"/>
      <c r="BD231" s="106"/>
      <c r="BE231" s="106"/>
      <c r="BF231" s="106"/>
    </row>
    <row r="232" spans="1:58" s="120" customFormat="1" ht="15">
      <c r="A232" s="123"/>
      <c r="B232" s="122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3"/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6"/>
      <c r="AK232" s="106"/>
      <c r="AL232" s="106"/>
      <c r="AM232" s="106"/>
      <c r="AN232" s="106"/>
      <c r="AO232" s="106"/>
      <c r="AP232" s="106"/>
      <c r="AQ232" s="106"/>
      <c r="AR232" s="106"/>
      <c r="AS232" s="106"/>
      <c r="AT232" s="106"/>
      <c r="AU232" s="106"/>
      <c r="AV232" s="106"/>
      <c r="AW232" s="106"/>
      <c r="AX232" s="106"/>
      <c r="AY232" s="106"/>
      <c r="AZ232" s="106"/>
      <c r="BA232" s="106"/>
      <c r="BB232" s="106"/>
      <c r="BC232" s="106"/>
      <c r="BD232" s="106"/>
      <c r="BE232" s="106"/>
      <c r="BF232" s="106"/>
    </row>
    <row r="233" spans="1:58" s="120" customFormat="1" ht="15">
      <c r="A233" s="123"/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3"/>
      <c r="O233" s="106"/>
      <c r="P233" s="106"/>
      <c r="Q233" s="106"/>
      <c r="R233" s="106"/>
      <c r="S233" s="106"/>
      <c r="T233" s="106"/>
      <c r="U233" s="106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6"/>
      <c r="AK233" s="106"/>
      <c r="AL233" s="106"/>
      <c r="AM233" s="106"/>
      <c r="AN233" s="106"/>
      <c r="AO233" s="106"/>
      <c r="AP233" s="106"/>
      <c r="AQ233" s="106"/>
      <c r="AR233" s="106"/>
      <c r="AS233" s="106"/>
      <c r="AT233" s="106"/>
      <c r="AU233" s="106"/>
      <c r="AV233" s="106"/>
      <c r="AW233" s="106"/>
      <c r="AX233" s="106"/>
      <c r="AY233" s="106"/>
      <c r="AZ233" s="106"/>
      <c r="BA233" s="106"/>
      <c r="BB233" s="106"/>
      <c r="BC233" s="106"/>
      <c r="BD233" s="106"/>
      <c r="BE233" s="106"/>
      <c r="BF233" s="106"/>
    </row>
    <row r="234" spans="1:58" s="120" customFormat="1" ht="15">
      <c r="A234" s="123"/>
      <c r="B234" s="122"/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3"/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6"/>
      <c r="AK234" s="106"/>
      <c r="AL234" s="106"/>
      <c r="AM234" s="106"/>
      <c r="AN234" s="106"/>
      <c r="AO234" s="106"/>
      <c r="AP234" s="106"/>
      <c r="AQ234" s="106"/>
      <c r="AR234" s="106"/>
      <c r="AS234" s="106"/>
      <c r="AT234" s="106"/>
      <c r="AU234" s="106"/>
      <c r="AV234" s="106"/>
      <c r="AW234" s="106"/>
      <c r="AX234" s="106"/>
      <c r="AY234" s="106"/>
      <c r="AZ234" s="106"/>
      <c r="BA234" s="106"/>
      <c r="BB234" s="106"/>
      <c r="BC234" s="106"/>
      <c r="BD234" s="106"/>
      <c r="BE234" s="106"/>
      <c r="BF234" s="106"/>
    </row>
    <row r="235" spans="1:58" s="120" customFormat="1" ht="15">
      <c r="A235" s="123"/>
      <c r="B235" s="122"/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3"/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6"/>
      <c r="AK235" s="106"/>
      <c r="AL235" s="106"/>
      <c r="AM235" s="106"/>
      <c r="AN235" s="106"/>
      <c r="AO235" s="106"/>
      <c r="AP235" s="106"/>
      <c r="AQ235" s="106"/>
      <c r="AR235" s="106"/>
      <c r="AS235" s="106"/>
      <c r="AT235" s="106"/>
      <c r="AU235" s="106"/>
      <c r="AV235" s="106"/>
      <c r="AW235" s="106"/>
      <c r="AX235" s="106"/>
      <c r="AY235" s="106"/>
      <c r="AZ235" s="106"/>
      <c r="BA235" s="106"/>
      <c r="BB235" s="106"/>
      <c r="BC235" s="106"/>
      <c r="BD235" s="106"/>
      <c r="BE235" s="106"/>
      <c r="BF235" s="106"/>
    </row>
    <row r="236" spans="1:58" s="120" customFormat="1" ht="15">
      <c r="A236" s="123"/>
      <c r="B236" s="122"/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3"/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6"/>
      <c r="AK236" s="106"/>
      <c r="AL236" s="106"/>
      <c r="AM236" s="106"/>
      <c r="AN236" s="106"/>
      <c r="AO236" s="106"/>
      <c r="AP236" s="106"/>
      <c r="AQ236" s="106"/>
      <c r="AR236" s="106"/>
      <c r="AS236" s="106"/>
      <c r="AT236" s="106"/>
      <c r="AU236" s="106"/>
      <c r="AV236" s="106"/>
      <c r="AW236" s="106"/>
      <c r="AX236" s="106"/>
      <c r="AY236" s="106"/>
      <c r="AZ236" s="106"/>
      <c r="BA236" s="106"/>
      <c r="BB236" s="106"/>
      <c r="BC236" s="106"/>
      <c r="BD236" s="106"/>
      <c r="BE236" s="106"/>
      <c r="BF236" s="106"/>
    </row>
    <row r="237" spans="1:58" s="120" customFormat="1" ht="15">
      <c r="A237" s="123"/>
      <c r="B237" s="122"/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3"/>
      <c r="O237" s="106"/>
      <c r="P237" s="106"/>
      <c r="Q237" s="106"/>
      <c r="R237" s="106"/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6"/>
      <c r="AK237" s="106"/>
      <c r="AL237" s="106"/>
      <c r="AM237" s="106"/>
      <c r="AN237" s="106"/>
      <c r="AO237" s="106"/>
      <c r="AP237" s="106"/>
      <c r="AQ237" s="106"/>
      <c r="AR237" s="106"/>
      <c r="AS237" s="106"/>
      <c r="AT237" s="106"/>
      <c r="AU237" s="106"/>
      <c r="AV237" s="106"/>
      <c r="AW237" s="106"/>
      <c r="AX237" s="106"/>
      <c r="AY237" s="106"/>
      <c r="AZ237" s="106"/>
      <c r="BA237" s="106"/>
      <c r="BB237" s="106"/>
      <c r="BC237" s="106"/>
      <c r="BD237" s="106"/>
      <c r="BE237" s="106"/>
      <c r="BF237" s="106"/>
    </row>
    <row r="238" spans="1:58" s="120" customFormat="1" ht="15">
      <c r="A238" s="123"/>
      <c r="B238" s="122"/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3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6"/>
      <c r="AK238" s="106"/>
      <c r="AL238" s="106"/>
      <c r="AM238" s="106"/>
      <c r="AN238" s="106"/>
      <c r="AO238" s="106"/>
      <c r="AP238" s="106"/>
      <c r="AQ238" s="106"/>
      <c r="AR238" s="106"/>
      <c r="AS238" s="106"/>
      <c r="AT238" s="106"/>
      <c r="AU238" s="106"/>
      <c r="AV238" s="106"/>
      <c r="AW238" s="106"/>
      <c r="AX238" s="106"/>
      <c r="AY238" s="106"/>
      <c r="AZ238" s="106"/>
      <c r="BA238" s="106"/>
      <c r="BB238" s="106"/>
      <c r="BC238" s="106"/>
      <c r="BD238" s="106"/>
      <c r="BE238" s="106"/>
      <c r="BF238" s="106"/>
    </row>
    <row r="239" spans="1:58" s="120" customFormat="1" ht="15">
      <c r="A239" s="123"/>
      <c r="B239" s="122"/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3"/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6"/>
      <c r="AK239" s="106"/>
      <c r="AL239" s="106"/>
      <c r="AM239" s="106"/>
      <c r="AN239" s="106"/>
      <c r="AO239" s="106"/>
      <c r="AP239" s="106"/>
      <c r="AQ239" s="106"/>
      <c r="AR239" s="106"/>
      <c r="AS239" s="106"/>
      <c r="AT239" s="106"/>
      <c r="AU239" s="106"/>
      <c r="AV239" s="106"/>
      <c r="AW239" s="106"/>
      <c r="AX239" s="106"/>
      <c r="AY239" s="106"/>
      <c r="AZ239" s="106"/>
      <c r="BA239" s="106"/>
      <c r="BB239" s="106"/>
      <c r="BC239" s="106"/>
      <c r="BD239" s="106"/>
      <c r="BE239" s="106"/>
      <c r="BF239" s="106"/>
    </row>
    <row r="240" spans="1:58" s="120" customFormat="1" ht="15">
      <c r="A240" s="123"/>
      <c r="B240" s="122"/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3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  <c r="AI240" s="106"/>
      <c r="AJ240" s="106"/>
      <c r="AK240" s="106"/>
      <c r="AL240" s="106"/>
      <c r="AM240" s="106"/>
      <c r="AN240" s="106"/>
      <c r="AO240" s="106"/>
      <c r="AP240" s="106"/>
      <c r="AQ240" s="106"/>
      <c r="AR240" s="106"/>
      <c r="AS240" s="106"/>
      <c r="AT240" s="106"/>
      <c r="AU240" s="106"/>
      <c r="AV240" s="106"/>
      <c r="AW240" s="106"/>
      <c r="AX240" s="106"/>
      <c r="AY240" s="106"/>
      <c r="AZ240" s="106"/>
      <c r="BA240" s="106"/>
      <c r="BB240" s="106"/>
      <c r="BC240" s="106"/>
      <c r="BD240" s="106"/>
      <c r="BE240" s="106"/>
      <c r="BF240" s="106"/>
    </row>
    <row r="241" spans="1:58" s="120" customFormat="1" ht="15">
      <c r="A241" s="123"/>
      <c r="B241" s="122"/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3"/>
      <c r="O241" s="106"/>
      <c r="P241" s="106"/>
      <c r="Q241" s="106"/>
      <c r="R241" s="106"/>
      <c r="S241" s="106"/>
      <c r="T241" s="106"/>
      <c r="U241" s="106"/>
      <c r="V241" s="106"/>
      <c r="W241" s="106"/>
      <c r="X241" s="106"/>
      <c r="Y241" s="106"/>
      <c r="Z241" s="106"/>
      <c r="AA241" s="106"/>
      <c r="AB241" s="106"/>
      <c r="AC241" s="106"/>
      <c r="AD241" s="106"/>
      <c r="AE241" s="106"/>
      <c r="AF241" s="106"/>
      <c r="AG241" s="106"/>
      <c r="AH241" s="106"/>
      <c r="AI241" s="106"/>
      <c r="AJ241" s="106"/>
      <c r="AK241" s="106"/>
      <c r="AL241" s="106"/>
      <c r="AM241" s="106"/>
      <c r="AN241" s="106"/>
      <c r="AO241" s="106"/>
      <c r="AP241" s="106"/>
      <c r="AQ241" s="106"/>
      <c r="AR241" s="106"/>
      <c r="AS241" s="106"/>
      <c r="AT241" s="106"/>
      <c r="AU241" s="106"/>
      <c r="AV241" s="106"/>
      <c r="AW241" s="106"/>
      <c r="AX241" s="106"/>
      <c r="AY241" s="106"/>
      <c r="AZ241" s="106"/>
      <c r="BA241" s="106"/>
      <c r="BB241" s="106"/>
      <c r="BC241" s="106"/>
      <c r="BD241" s="106"/>
      <c r="BE241" s="106"/>
      <c r="BF241" s="106"/>
    </row>
    <row r="242" spans="1:58" s="120" customFormat="1" ht="15">
      <c r="A242" s="123"/>
      <c r="B242" s="122"/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3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6"/>
      <c r="AB242" s="106"/>
      <c r="AC242" s="106"/>
      <c r="AD242" s="106"/>
      <c r="AE242" s="106"/>
      <c r="AF242" s="106"/>
      <c r="AG242" s="106"/>
      <c r="AH242" s="106"/>
      <c r="AI242" s="106"/>
      <c r="AJ242" s="106"/>
      <c r="AK242" s="106"/>
      <c r="AL242" s="106"/>
      <c r="AM242" s="106"/>
      <c r="AN242" s="106"/>
      <c r="AO242" s="106"/>
      <c r="AP242" s="106"/>
      <c r="AQ242" s="106"/>
      <c r="AR242" s="106"/>
      <c r="AS242" s="106"/>
      <c r="AT242" s="106"/>
      <c r="AU242" s="106"/>
      <c r="AV242" s="106"/>
      <c r="AW242" s="106"/>
      <c r="AX242" s="106"/>
      <c r="AY242" s="106"/>
      <c r="AZ242" s="106"/>
      <c r="BA242" s="106"/>
      <c r="BB242" s="106"/>
      <c r="BC242" s="106"/>
      <c r="BD242" s="106"/>
      <c r="BE242" s="106"/>
      <c r="BF242" s="106"/>
    </row>
    <row r="243" spans="1:58" s="120" customFormat="1" ht="15">
      <c r="A243" s="123"/>
      <c r="B243" s="122"/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3"/>
      <c r="O243" s="106"/>
      <c r="P243" s="106"/>
      <c r="Q243" s="106"/>
      <c r="R243" s="106"/>
      <c r="S243" s="106"/>
      <c r="T243" s="106"/>
      <c r="U243" s="106"/>
      <c r="V243" s="106"/>
      <c r="W243" s="106"/>
      <c r="X243" s="106"/>
      <c r="Y243" s="106"/>
      <c r="Z243" s="106"/>
      <c r="AA243" s="106"/>
      <c r="AB243" s="106"/>
      <c r="AC243" s="106"/>
      <c r="AD243" s="106"/>
      <c r="AE243" s="106"/>
      <c r="AF243" s="106"/>
      <c r="AG243" s="106"/>
      <c r="AH243" s="106"/>
      <c r="AI243" s="106"/>
      <c r="AJ243" s="106"/>
      <c r="AK243" s="106"/>
      <c r="AL243" s="106"/>
      <c r="AM243" s="106"/>
      <c r="AN243" s="106"/>
      <c r="AO243" s="106"/>
      <c r="AP243" s="106"/>
      <c r="AQ243" s="106"/>
      <c r="AR243" s="106"/>
      <c r="AS243" s="106"/>
      <c r="AT243" s="106"/>
      <c r="AU243" s="106"/>
      <c r="AV243" s="106"/>
      <c r="AW243" s="106"/>
      <c r="AX243" s="106"/>
      <c r="AY243" s="106"/>
      <c r="AZ243" s="106"/>
      <c r="BA243" s="106"/>
      <c r="BB243" s="106"/>
      <c r="BC243" s="106"/>
      <c r="BD243" s="106"/>
      <c r="BE243" s="106"/>
      <c r="BF243" s="106"/>
    </row>
    <row r="244" spans="1:58" s="120" customFormat="1" ht="15">
      <c r="A244" s="123"/>
      <c r="B244" s="122"/>
      <c r="C244" s="122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3"/>
      <c r="O244" s="106"/>
      <c r="P244" s="106"/>
      <c r="Q244" s="106"/>
      <c r="R244" s="106"/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6"/>
      <c r="AK244" s="106"/>
      <c r="AL244" s="106"/>
      <c r="AM244" s="106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6"/>
      <c r="BC244" s="106"/>
      <c r="BD244" s="106"/>
      <c r="BE244" s="106"/>
      <c r="BF244" s="106"/>
    </row>
    <row r="245" spans="1:58" s="120" customFormat="1" ht="15">
      <c r="A245" s="123"/>
      <c r="B245" s="122"/>
      <c r="C245" s="122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3"/>
      <c r="O245" s="106"/>
      <c r="P245" s="106"/>
      <c r="Q245" s="106"/>
      <c r="R245" s="106"/>
      <c r="S245" s="106"/>
      <c r="T245" s="106"/>
      <c r="U245" s="106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6"/>
      <c r="AK245" s="106"/>
      <c r="AL245" s="106"/>
      <c r="AM245" s="106"/>
      <c r="AN245" s="106"/>
      <c r="AO245" s="106"/>
      <c r="AP245" s="106"/>
      <c r="AQ245" s="106"/>
      <c r="AR245" s="106"/>
      <c r="AS245" s="106"/>
      <c r="AT245" s="106"/>
      <c r="AU245" s="106"/>
      <c r="AV245" s="106"/>
      <c r="AW245" s="106"/>
      <c r="AX245" s="106"/>
      <c r="AY245" s="106"/>
      <c r="AZ245" s="106"/>
      <c r="BA245" s="106"/>
      <c r="BB245" s="106"/>
      <c r="BC245" s="106"/>
      <c r="BD245" s="106"/>
      <c r="BE245" s="106"/>
      <c r="BF245" s="106"/>
    </row>
    <row r="246" spans="1:58" s="120" customFormat="1" ht="15">
      <c r="A246" s="123"/>
      <c r="B246" s="122"/>
      <c r="C246" s="122"/>
      <c r="D246" s="122"/>
      <c r="E246" s="122"/>
      <c r="F246" s="122"/>
      <c r="G246" s="122"/>
      <c r="H246" s="122"/>
      <c r="I246" s="122"/>
      <c r="J246" s="122"/>
      <c r="K246" s="122"/>
      <c r="L246" s="122"/>
      <c r="M246" s="122"/>
      <c r="N246" s="123"/>
      <c r="O246" s="106"/>
      <c r="P246" s="106"/>
      <c r="Q246" s="106"/>
      <c r="R246" s="106"/>
      <c r="S246" s="106"/>
      <c r="T246" s="106"/>
      <c r="U246" s="106"/>
      <c r="V246" s="106"/>
      <c r="W246" s="106"/>
      <c r="X246" s="106"/>
      <c r="Y246" s="106"/>
      <c r="Z246" s="106"/>
      <c r="AA246" s="106"/>
      <c r="AB246" s="106"/>
      <c r="AC246" s="106"/>
      <c r="AD246" s="106"/>
      <c r="AE246" s="106"/>
      <c r="AF246" s="106"/>
      <c r="AG246" s="106"/>
      <c r="AH246" s="106"/>
      <c r="AI246" s="106"/>
      <c r="AJ246" s="106"/>
      <c r="AK246" s="106"/>
      <c r="AL246" s="106"/>
      <c r="AM246" s="106"/>
      <c r="AN246" s="106"/>
      <c r="AO246" s="106"/>
      <c r="AP246" s="106"/>
      <c r="AQ246" s="106"/>
      <c r="AR246" s="106"/>
      <c r="AS246" s="106"/>
      <c r="AT246" s="106"/>
      <c r="AU246" s="106"/>
      <c r="AV246" s="106"/>
      <c r="AW246" s="106"/>
      <c r="AX246" s="106"/>
      <c r="AY246" s="106"/>
      <c r="AZ246" s="106"/>
      <c r="BA246" s="106"/>
      <c r="BB246" s="106"/>
      <c r="BC246" s="106"/>
      <c r="BD246" s="106"/>
      <c r="BE246" s="106"/>
      <c r="BF246" s="106"/>
    </row>
    <row r="247" spans="1:58" s="120" customFormat="1" ht="15">
      <c r="A247" s="123"/>
      <c r="B247" s="122"/>
      <c r="C247" s="122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3"/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  <c r="Z247" s="106"/>
      <c r="AA247" s="106"/>
      <c r="AB247" s="106"/>
      <c r="AC247" s="106"/>
      <c r="AD247" s="106"/>
      <c r="AE247" s="106"/>
      <c r="AF247" s="106"/>
      <c r="AG247" s="106"/>
      <c r="AH247" s="106"/>
      <c r="AI247" s="106"/>
      <c r="AJ247" s="106"/>
      <c r="AK247" s="106"/>
      <c r="AL247" s="106"/>
      <c r="AM247" s="106"/>
      <c r="AN247" s="106"/>
      <c r="AO247" s="106"/>
      <c r="AP247" s="106"/>
      <c r="AQ247" s="106"/>
      <c r="AR247" s="106"/>
      <c r="AS247" s="106"/>
      <c r="AT247" s="106"/>
      <c r="AU247" s="106"/>
      <c r="AV247" s="106"/>
      <c r="AW247" s="106"/>
      <c r="AX247" s="106"/>
      <c r="AY247" s="106"/>
      <c r="AZ247" s="106"/>
      <c r="BA247" s="106"/>
      <c r="BB247" s="106"/>
      <c r="BC247" s="106"/>
      <c r="BD247" s="106"/>
      <c r="BE247" s="106"/>
      <c r="BF247" s="106"/>
    </row>
    <row r="248" spans="1:14" s="120" customFormat="1" ht="12.75">
      <c r="A248" s="123"/>
      <c r="B248" s="122"/>
      <c r="C248" s="122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123"/>
    </row>
    <row r="249" spans="1:14" s="120" customFormat="1" ht="12.75">
      <c r="A249" s="123"/>
      <c r="B249" s="122"/>
      <c r="C249" s="122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  <c r="N249" s="123"/>
    </row>
    <row r="250" spans="1:14" s="120" customFormat="1" ht="12.75">
      <c r="A250" s="123"/>
      <c r="B250" s="122"/>
      <c r="C250" s="122"/>
      <c r="D250" s="122"/>
      <c r="E250" s="122"/>
      <c r="F250" s="122"/>
      <c r="G250" s="122"/>
      <c r="H250" s="122"/>
      <c r="I250" s="122"/>
      <c r="J250" s="122"/>
      <c r="K250" s="122"/>
      <c r="L250" s="122"/>
      <c r="M250" s="122"/>
      <c r="N250" s="123"/>
    </row>
    <row r="251" spans="1:14" s="120" customFormat="1" ht="12.75">
      <c r="A251" s="123"/>
      <c r="B251" s="122"/>
      <c r="C251" s="122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  <c r="N251" s="123"/>
    </row>
    <row r="252" spans="1:14" s="120" customFormat="1" ht="12.75">
      <c r="A252" s="123"/>
      <c r="B252" s="122"/>
      <c r="C252" s="122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  <c r="N252" s="123"/>
    </row>
    <row r="253" spans="1:14" s="120" customFormat="1" ht="12.75">
      <c r="A253" s="123"/>
      <c r="B253" s="122"/>
      <c r="C253" s="122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3"/>
    </row>
    <row r="254" spans="1:14" s="120" customFormat="1" ht="12.75">
      <c r="A254" s="123"/>
      <c r="B254" s="122"/>
      <c r="C254" s="122"/>
      <c r="D254" s="122"/>
      <c r="E254" s="122"/>
      <c r="F254" s="122"/>
      <c r="G254" s="122"/>
      <c r="H254" s="122"/>
      <c r="I254" s="122"/>
      <c r="J254" s="122"/>
      <c r="K254" s="122"/>
      <c r="L254" s="122"/>
      <c r="M254" s="122"/>
      <c r="N254" s="123"/>
    </row>
    <row r="255" spans="1:14" s="120" customFormat="1" ht="12.75">
      <c r="A255" s="123"/>
      <c r="B255" s="122"/>
      <c r="C255" s="122"/>
      <c r="D255" s="122"/>
      <c r="E255" s="122"/>
      <c r="F255" s="122"/>
      <c r="G255" s="122"/>
      <c r="H255" s="122"/>
      <c r="I255" s="122"/>
      <c r="J255" s="122"/>
      <c r="K255" s="122"/>
      <c r="L255" s="122"/>
      <c r="M255" s="122"/>
      <c r="N255" s="123"/>
    </row>
    <row r="256" spans="1:14" s="120" customFormat="1" ht="12.75">
      <c r="A256" s="123"/>
      <c r="B256" s="122"/>
      <c r="C256" s="122"/>
      <c r="D256" s="122"/>
      <c r="E256" s="122"/>
      <c r="F256" s="122"/>
      <c r="G256" s="122"/>
      <c r="H256" s="122"/>
      <c r="I256" s="122"/>
      <c r="J256" s="122"/>
      <c r="K256" s="122"/>
      <c r="L256" s="122"/>
      <c r="M256" s="122"/>
      <c r="N256" s="123"/>
    </row>
    <row r="257" spans="1:14" s="120" customFormat="1" ht="12.75">
      <c r="A257" s="123"/>
      <c r="B257" s="122"/>
      <c r="C257" s="122"/>
      <c r="D257" s="122"/>
      <c r="E257" s="122"/>
      <c r="F257" s="122"/>
      <c r="G257" s="122"/>
      <c r="H257" s="122"/>
      <c r="I257" s="122"/>
      <c r="J257" s="122"/>
      <c r="K257" s="122"/>
      <c r="L257" s="122"/>
      <c r="M257" s="122"/>
      <c r="N257" s="123"/>
    </row>
    <row r="258" spans="1:14" s="120" customFormat="1" ht="12.75">
      <c r="A258" s="123"/>
      <c r="B258" s="122"/>
      <c r="C258" s="122"/>
      <c r="D258" s="122"/>
      <c r="E258" s="122"/>
      <c r="F258" s="122"/>
      <c r="G258" s="122"/>
      <c r="H258" s="122"/>
      <c r="I258" s="122"/>
      <c r="J258" s="122"/>
      <c r="K258" s="122"/>
      <c r="L258" s="122"/>
      <c r="M258" s="122"/>
      <c r="N258" s="123"/>
    </row>
    <row r="259" spans="1:14" s="120" customFormat="1" ht="12.75">
      <c r="A259" s="123"/>
      <c r="B259" s="122"/>
      <c r="C259" s="122"/>
      <c r="D259" s="122"/>
      <c r="E259" s="122"/>
      <c r="F259" s="122"/>
      <c r="G259" s="122"/>
      <c r="H259" s="122"/>
      <c r="I259" s="122"/>
      <c r="J259" s="122"/>
      <c r="K259" s="122"/>
      <c r="L259" s="122"/>
      <c r="M259" s="122"/>
      <c r="N259" s="123"/>
    </row>
    <row r="260" spans="1:14" s="120" customFormat="1" ht="12.75">
      <c r="A260" s="123"/>
      <c r="B260" s="122"/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3"/>
    </row>
    <row r="261" spans="1:14" s="120" customFormat="1" ht="12.75">
      <c r="A261" s="123"/>
      <c r="B261" s="122"/>
      <c r="C261" s="122"/>
      <c r="D261" s="122"/>
      <c r="E261" s="122"/>
      <c r="F261" s="122"/>
      <c r="G261" s="122"/>
      <c r="H261" s="122"/>
      <c r="I261" s="122"/>
      <c r="J261" s="122"/>
      <c r="K261" s="122"/>
      <c r="L261" s="122"/>
      <c r="M261" s="122"/>
      <c r="N261" s="123"/>
    </row>
    <row r="262" spans="1:14" s="120" customFormat="1" ht="12.75">
      <c r="A262" s="123"/>
      <c r="B262" s="122"/>
      <c r="C262" s="122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123"/>
    </row>
    <row r="263" spans="1:14" s="120" customFormat="1" ht="12.75">
      <c r="A263" s="123"/>
      <c r="B263" s="122"/>
      <c r="C263" s="122"/>
      <c r="D263" s="122"/>
      <c r="E263" s="122"/>
      <c r="F263" s="122"/>
      <c r="G263" s="122"/>
      <c r="H263" s="122"/>
      <c r="I263" s="122"/>
      <c r="J263" s="122"/>
      <c r="K263" s="122"/>
      <c r="L263" s="122"/>
      <c r="M263" s="122"/>
      <c r="N263" s="123"/>
    </row>
    <row r="264" spans="1:14" s="120" customFormat="1" ht="12.75">
      <c r="A264" s="123"/>
      <c r="B264" s="122"/>
      <c r="C264" s="122"/>
      <c r="D264" s="122"/>
      <c r="E264" s="122"/>
      <c r="F264" s="122"/>
      <c r="G264" s="122"/>
      <c r="H264" s="122"/>
      <c r="I264" s="122"/>
      <c r="J264" s="122"/>
      <c r="K264" s="122"/>
      <c r="L264" s="122"/>
      <c r="M264" s="122"/>
      <c r="N264" s="123"/>
    </row>
    <row r="265" spans="1:14" s="120" customFormat="1" ht="12.75">
      <c r="A265" s="123"/>
      <c r="B265" s="122"/>
      <c r="C265" s="122"/>
      <c r="D265" s="122"/>
      <c r="E265" s="122"/>
      <c r="F265" s="122"/>
      <c r="G265" s="122"/>
      <c r="H265" s="122"/>
      <c r="I265" s="122"/>
      <c r="J265" s="122"/>
      <c r="K265" s="122"/>
      <c r="L265" s="122"/>
      <c r="M265" s="122"/>
      <c r="N265" s="123"/>
    </row>
    <row r="266" spans="1:14" s="120" customFormat="1" ht="12.75">
      <c r="A266" s="123"/>
      <c r="B266" s="122"/>
      <c r="C266" s="122"/>
      <c r="D266" s="122"/>
      <c r="E266" s="122"/>
      <c r="F266" s="122"/>
      <c r="G266" s="122"/>
      <c r="H266" s="122"/>
      <c r="I266" s="122"/>
      <c r="J266" s="122"/>
      <c r="K266" s="122"/>
      <c r="L266" s="122"/>
      <c r="M266" s="122"/>
      <c r="N266" s="123"/>
    </row>
    <row r="267" spans="1:14" s="120" customFormat="1" ht="12.75">
      <c r="A267" s="123"/>
      <c r="B267" s="122"/>
      <c r="C267" s="122"/>
      <c r="D267" s="122"/>
      <c r="E267" s="122"/>
      <c r="F267" s="122"/>
      <c r="G267" s="122"/>
      <c r="H267" s="122"/>
      <c r="I267" s="122"/>
      <c r="J267" s="122"/>
      <c r="K267" s="122"/>
      <c r="L267" s="122"/>
      <c r="M267" s="122"/>
      <c r="N267" s="123"/>
    </row>
    <row r="268" spans="1:14" s="120" customFormat="1" ht="12.75">
      <c r="A268" s="123"/>
      <c r="B268" s="122"/>
      <c r="C268" s="122"/>
      <c r="D268" s="122"/>
      <c r="E268" s="122"/>
      <c r="F268" s="122"/>
      <c r="G268" s="122"/>
      <c r="H268" s="122"/>
      <c r="I268" s="122"/>
      <c r="J268" s="122"/>
      <c r="K268" s="122"/>
      <c r="L268" s="122"/>
      <c r="M268" s="122"/>
      <c r="N268" s="123"/>
    </row>
    <row r="269" spans="1:14" s="120" customFormat="1" ht="12.75">
      <c r="A269" s="123"/>
      <c r="B269" s="122"/>
      <c r="C269" s="122"/>
      <c r="D269" s="122"/>
      <c r="E269" s="122"/>
      <c r="F269" s="122"/>
      <c r="G269" s="122"/>
      <c r="H269" s="122"/>
      <c r="I269" s="122"/>
      <c r="J269" s="122"/>
      <c r="K269" s="122"/>
      <c r="L269" s="122"/>
      <c r="M269" s="122"/>
      <c r="N269" s="123"/>
    </row>
    <row r="270" spans="1:14" s="120" customFormat="1" ht="12.75">
      <c r="A270" s="123"/>
      <c r="B270" s="122"/>
      <c r="C270" s="122"/>
      <c r="D270" s="122"/>
      <c r="E270" s="122"/>
      <c r="F270" s="122"/>
      <c r="G270" s="122"/>
      <c r="H270" s="122"/>
      <c r="I270" s="122"/>
      <c r="J270" s="122"/>
      <c r="K270" s="122"/>
      <c r="L270" s="122"/>
      <c r="M270" s="122"/>
      <c r="N270" s="123"/>
    </row>
    <row r="271" spans="1:14" s="120" customFormat="1" ht="12.75">
      <c r="A271" s="123"/>
      <c r="B271" s="122"/>
      <c r="C271" s="122"/>
      <c r="D271" s="122"/>
      <c r="E271" s="122"/>
      <c r="F271" s="122"/>
      <c r="G271" s="122"/>
      <c r="H271" s="122"/>
      <c r="I271" s="122"/>
      <c r="J271" s="122"/>
      <c r="K271" s="122"/>
      <c r="L271" s="122"/>
      <c r="M271" s="122"/>
      <c r="N271" s="123"/>
    </row>
    <row r="272" spans="1:14" s="120" customFormat="1" ht="12.75">
      <c r="A272" s="123"/>
      <c r="B272" s="122"/>
      <c r="C272" s="122"/>
      <c r="D272" s="122"/>
      <c r="E272" s="122"/>
      <c r="F272" s="122"/>
      <c r="G272" s="122"/>
      <c r="H272" s="122"/>
      <c r="I272" s="122"/>
      <c r="J272" s="122"/>
      <c r="K272" s="122"/>
      <c r="L272" s="122"/>
      <c r="M272" s="122"/>
      <c r="N272" s="123"/>
    </row>
    <row r="273" spans="1:14" s="120" customFormat="1" ht="12.75">
      <c r="A273" s="123"/>
      <c r="B273" s="122"/>
      <c r="C273" s="122"/>
      <c r="D273" s="122"/>
      <c r="E273" s="122"/>
      <c r="F273" s="122"/>
      <c r="G273" s="122"/>
      <c r="H273" s="122"/>
      <c r="I273" s="122"/>
      <c r="J273" s="122"/>
      <c r="K273" s="122"/>
      <c r="L273" s="122"/>
      <c r="M273" s="122"/>
      <c r="N273" s="123"/>
    </row>
    <row r="274" spans="1:14" s="120" customFormat="1" ht="12.75">
      <c r="A274" s="123"/>
      <c r="B274" s="122"/>
      <c r="C274" s="122"/>
      <c r="D274" s="122"/>
      <c r="E274" s="122"/>
      <c r="F274" s="122"/>
      <c r="G274" s="122"/>
      <c r="H274" s="122"/>
      <c r="I274" s="122"/>
      <c r="J274" s="122"/>
      <c r="K274" s="122"/>
      <c r="L274" s="122"/>
      <c r="M274" s="122"/>
      <c r="N274" s="123"/>
    </row>
    <row r="275" spans="1:14" s="120" customFormat="1" ht="12.75">
      <c r="A275" s="123"/>
      <c r="B275" s="122"/>
      <c r="C275" s="122"/>
      <c r="D275" s="122"/>
      <c r="E275" s="122"/>
      <c r="F275" s="122"/>
      <c r="G275" s="122"/>
      <c r="H275" s="122"/>
      <c r="I275" s="122"/>
      <c r="J275" s="122"/>
      <c r="K275" s="122"/>
      <c r="L275" s="122"/>
      <c r="M275" s="122"/>
      <c r="N275" s="123"/>
    </row>
    <row r="276" spans="1:14" s="120" customFormat="1" ht="12.75">
      <c r="A276" s="123"/>
      <c r="B276" s="122"/>
      <c r="C276" s="122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3"/>
    </row>
    <row r="277" spans="1:14" s="120" customFormat="1" ht="12.75">
      <c r="A277" s="123"/>
      <c r="B277" s="122"/>
      <c r="C277" s="122"/>
      <c r="D277" s="122"/>
      <c r="E277" s="122"/>
      <c r="F277" s="122"/>
      <c r="G277" s="122"/>
      <c r="H277" s="122"/>
      <c r="I277" s="122"/>
      <c r="J277" s="122"/>
      <c r="K277" s="122"/>
      <c r="L277" s="122"/>
      <c r="M277" s="122"/>
      <c r="N277" s="123"/>
    </row>
    <row r="278" spans="1:14" s="120" customFormat="1" ht="12.75">
      <c r="A278" s="123"/>
      <c r="B278" s="122"/>
      <c r="C278" s="122"/>
      <c r="D278" s="122"/>
      <c r="E278" s="122"/>
      <c r="F278" s="122"/>
      <c r="G278" s="122"/>
      <c r="H278" s="122"/>
      <c r="I278" s="122"/>
      <c r="J278" s="122"/>
      <c r="K278" s="122"/>
      <c r="L278" s="122"/>
      <c r="M278" s="122"/>
      <c r="N278" s="123"/>
    </row>
    <row r="279" spans="1:14" s="120" customFormat="1" ht="12.75">
      <c r="A279" s="123"/>
      <c r="B279" s="122"/>
      <c r="C279" s="122"/>
      <c r="D279" s="122"/>
      <c r="E279" s="122"/>
      <c r="F279" s="122"/>
      <c r="G279" s="122"/>
      <c r="H279" s="122"/>
      <c r="I279" s="122"/>
      <c r="J279" s="122"/>
      <c r="K279" s="122"/>
      <c r="L279" s="122"/>
      <c r="M279" s="122"/>
      <c r="N279" s="123"/>
    </row>
    <row r="280" spans="1:14" s="120" customFormat="1" ht="12.75">
      <c r="A280" s="123"/>
      <c r="B280" s="122"/>
      <c r="C280" s="122"/>
      <c r="D280" s="122"/>
      <c r="E280" s="122"/>
      <c r="F280" s="122"/>
      <c r="G280" s="122"/>
      <c r="H280" s="122"/>
      <c r="I280" s="122"/>
      <c r="J280" s="122"/>
      <c r="K280" s="122"/>
      <c r="L280" s="122"/>
      <c r="M280" s="122"/>
      <c r="N280" s="123"/>
    </row>
    <row r="281" spans="1:14" s="120" customFormat="1" ht="12.75">
      <c r="A281" s="123"/>
      <c r="B281" s="122"/>
      <c r="C281" s="122"/>
      <c r="D281" s="122"/>
      <c r="E281" s="122"/>
      <c r="F281" s="122"/>
      <c r="G281" s="122"/>
      <c r="H281" s="122"/>
      <c r="I281" s="122"/>
      <c r="J281" s="122"/>
      <c r="K281" s="122"/>
      <c r="L281" s="122"/>
      <c r="M281" s="122"/>
      <c r="N281" s="123"/>
    </row>
    <row r="282" spans="1:14" s="120" customFormat="1" ht="12.75">
      <c r="A282" s="123"/>
      <c r="B282" s="122"/>
      <c r="C282" s="122"/>
      <c r="D282" s="122"/>
      <c r="E282" s="122"/>
      <c r="F282" s="122"/>
      <c r="G282" s="122"/>
      <c r="H282" s="122"/>
      <c r="I282" s="122"/>
      <c r="J282" s="122"/>
      <c r="K282" s="122"/>
      <c r="L282" s="122"/>
      <c r="M282" s="122"/>
      <c r="N282" s="123"/>
    </row>
    <row r="283" spans="1:14" s="120" customFormat="1" ht="12.75">
      <c r="A283" s="123"/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  <c r="N283" s="123"/>
    </row>
    <row r="284" spans="1:14" s="120" customFormat="1" ht="12.75">
      <c r="A284" s="123"/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N284" s="123"/>
    </row>
    <row r="285" spans="1:14" s="120" customFormat="1" ht="12.75">
      <c r="A285" s="123"/>
      <c r="B285" s="122"/>
      <c r="C285" s="122"/>
      <c r="D285" s="122"/>
      <c r="E285" s="122"/>
      <c r="F285" s="122"/>
      <c r="G285" s="122"/>
      <c r="H285" s="122"/>
      <c r="I285" s="122"/>
      <c r="J285" s="122"/>
      <c r="K285" s="122"/>
      <c r="L285" s="122"/>
      <c r="M285" s="122"/>
      <c r="N285" s="123"/>
    </row>
    <row r="286" spans="1:14" s="120" customFormat="1" ht="12.75">
      <c r="A286" s="123"/>
      <c r="B286" s="122"/>
      <c r="C286" s="122"/>
      <c r="D286" s="122"/>
      <c r="E286" s="122"/>
      <c r="F286" s="122"/>
      <c r="G286" s="122"/>
      <c r="H286" s="122"/>
      <c r="I286" s="122"/>
      <c r="J286" s="122"/>
      <c r="K286" s="122"/>
      <c r="L286" s="122"/>
      <c r="M286" s="122"/>
      <c r="N286" s="123"/>
    </row>
    <row r="287" spans="1:14" s="120" customFormat="1" ht="12.75">
      <c r="A287" s="123"/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3"/>
    </row>
    <row r="288" spans="1:14" s="120" customFormat="1" ht="12.75">
      <c r="A288" s="123"/>
      <c r="B288" s="122"/>
      <c r="C288" s="122"/>
      <c r="D288" s="122"/>
      <c r="E288" s="122"/>
      <c r="F288" s="122"/>
      <c r="G288" s="122"/>
      <c r="H288" s="122"/>
      <c r="I288" s="122"/>
      <c r="J288" s="122"/>
      <c r="K288" s="122"/>
      <c r="L288" s="122"/>
      <c r="M288" s="122"/>
      <c r="N288" s="123"/>
    </row>
    <row r="289" spans="1:14" s="120" customFormat="1" ht="12.75">
      <c r="A289" s="123"/>
      <c r="B289" s="122"/>
      <c r="C289" s="122"/>
      <c r="D289" s="122"/>
      <c r="E289" s="122"/>
      <c r="F289" s="122"/>
      <c r="G289" s="122"/>
      <c r="H289" s="122"/>
      <c r="I289" s="122"/>
      <c r="J289" s="122"/>
      <c r="K289" s="122"/>
      <c r="L289" s="122"/>
      <c r="M289" s="122"/>
      <c r="N289" s="123"/>
    </row>
    <row r="290" spans="1:14" s="120" customFormat="1" ht="12.75">
      <c r="A290" s="123"/>
      <c r="B290" s="122"/>
      <c r="C290" s="122"/>
      <c r="D290" s="122"/>
      <c r="E290" s="122"/>
      <c r="F290" s="122"/>
      <c r="G290" s="122"/>
      <c r="H290" s="122"/>
      <c r="I290" s="122"/>
      <c r="J290" s="122"/>
      <c r="K290" s="122"/>
      <c r="L290" s="122"/>
      <c r="M290" s="122"/>
      <c r="N290" s="123"/>
    </row>
    <row r="291" spans="1:14" s="120" customFormat="1" ht="12.75">
      <c r="A291" s="123"/>
      <c r="B291" s="122"/>
      <c r="C291" s="122"/>
      <c r="D291" s="122"/>
      <c r="E291" s="122"/>
      <c r="F291" s="122"/>
      <c r="G291" s="122"/>
      <c r="H291" s="122"/>
      <c r="I291" s="122"/>
      <c r="J291" s="122"/>
      <c r="K291" s="122"/>
      <c r="L291" s="122"/>
      <c r="M291" s="122"/>
      <c r="N291" s="123"/>
    </row>
    <row r="292" spans="1:14" s="120" customFormat="1" ht="12.75">
      <c r="A292" s="123"/>
      <c r="B292" s="122"/>
      <c r="C292" s="122"/>
      <c r="D292" s="122"/>
      <c r="E292" s="122"/>
      <c r="F292" s="122"/>
      <c r="G292" s="122"/>
      <c r="H292" s="122"/>
      <c r="I292" s="122"/>
      <c r="J292" s="122"/>
      <c r="K292" s="122"/>
      <c r="L292" s="122"/>
      <c r="M292" s="122"/>
      <c r="N292" s="123"/>
    </row>
    <row r="293" spans="1:14" s="120" customFormat="1" ht="12.75">
      <c r="A293" s="123"/>
      <c r="B293" s="122"/>
      <c r="C293" s="122"/>
      <c r="D293" s="122"/>
      <c r="E293" s="122"/>
      <c r="F293" s="122"/>
      <c r="G293" s="122"/>
      <c r="H293" s="122"/>
      <c r="I293" s="122"/>
      <c r="J293" s="122"/>
      <c r="K293" s="122"/>
      <c r="L293" s="122"/>
      <c r="M293" s="122"/>
      <c r="N293" s="123"/>
    </row>
    <row r="294" spans="1:14" s="120" customFormat="1" ht="12.75">
      <c r="A294" s="123"/>
      <c r="B294" s="122"/>
      <c r="C294" s="122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  <c r="N294" s="123"/>
    </row>
    <row r="295" spans="1:14" s="120" customFormat="1" ht="12.75">
      <c r="A295" s="123"/>
      <c r="B295" s="122"/>
      <c r="C295" s="122"/>
      <c r="D295" s="122"/>
      <c r="E295" s="122"/>
      <c r="F295" s="122"/>
      <c r="G295" s="122"/>
      <c r="H295" s="122"/>
      <c r="I295" s="122"/>
      <c r="J295" s="122"/>
      <c r="K295" s="122"/>
      <c r="L295" s="122"/>
      <c r="M295" s="122"/>
      <c r="N295" s="123"/>
    </row>
    <row r="296" spans="1:14" s="120" customFormat="1" ht="12.75">
      <c r="A296" s="123"/>
      <c r="B296" s="122"/>
      <c r="C296" s="122"/>
      <c r="D296" s="122"/>
      <c r="E296" s="122"/>
      <c r="F296" s="122"/>
      <c r="G296" s="122"/>
      <c r="H296" s="122"/>
      <c r="I296" s="122"/>
      <c r="J296" s="122"/>
      <c r="K296" s="122"/>
      <c r="L296" s="122"/>
      <c r="M296" s="122"/>
      <c r="N296" s="123"/>
    </row>
    <row r="297" spans="1:14" s="120" customFormat="1" ht="12.75">
      <c r="A297" s="123"/>
      <c r="B297" s="122"/>
      <c r="C297" s="122"/>
      <c r="D297" s="122"/>
      <c r="E297" s="122"/>
      <c r="F297" s="122"/>
      <c r="G297" s="122"/>
      <c r="H297" s="122"/>
      <c r="I297" s="122"/>
      <c r="J297" s="122"/>
      <c r="K297" s="122"/>
      <c r="L297" s="122"/>
      <c r="M297" s="122"/>
      <c r="N297" s="123"/>
    </row>
    <row r="298" spans="1:14" s="120" customFormat="1" ht="12.75">
      <c r="A298" s="123"/>
      <c r="B298" s="122"/>
      <c r="C298" s="122"/>
      <c r="D298" s="122"/>
      <c r="E298" s="122"/>
      <c r="F298" s="122"/>
      <c r="G298" s="122"/>
      <c r="H298" s="122"/>
      <c r="I298" s="122"/>
      <c r="J298" s="122"/>
      <c r="K298" s="122"/>
      <c r="L298" s="122"/>
      <c r="M298" s="122"/>
      <c r="N298" s="123"/>
    </row>
    <row r="299" spans="1:14" s="120" customFormat="1" ht="12.75">
      <c r="A299" s="123"/>
      <c r="B299" s="122"/>
      <c r="C299" s="122"/>
      <c r="D299" s="122"/>
      <c r="E299" s="122"/>
      <c r="F299" s="122"/>
      <c r="G299" s="122"/>
      <c r="H299" s="122"/>
      <c r="I299" s="122"/>
      <c r="J299" s="122"/>
      <c r="K299" s="122"/>
      <c r="L299" s="122"/>
      <c r="M299" s="122"/>
      <c r="N299" s="123"/>
    </row>
    <row r="300" spans="1:14" s="120" customFormat="1" ht="12.75">
      <c r="A300" s="123"/>
      <c r="B300" s="122"/>
      <c r="C300" s="122"/>
      <c r="D300" s="122"/>
      <c r="E300" s="122"/>
      <c r="F300" s="122"/>
      <c r="G300" s="122"/>
      <c r="H300" s="122"/>
      <c r="I300" s="122"/>
      <c r="J300" s="122"/>
      <c r="K300" s="122"/>
      <c r="L300" s="122"/>
      <c r="M300" s="122"/>
      <c r="N300" s="123"/>
    </row>
    <row r="301" spans="1:14" s="120" customFormat="1" ht="12.75">
      <c r="A301" s="123"/>
      <c r="B301" s="122"/>
      <c r="C301" s="122"/>
      <c r="D301" s="122"/>
      <c r="E301" s="122"/>
      <c r="F301" s="122"/>
      <c r="G301" s="122"/>
      <c r="H301" s="122"/>
      <c r="I301" s="122"/>
      <c r="J301" s="122"/>
      <c r="K301" s="122"/>
      <c r="L301" s="122"/>
      <c r="M301" s="122"/>
      <c r="N301" s="123"/>
    </row>
    <row r="302" spans="1:14" s="120" customFormat="1" ht="12.75">
      <c r="A302" s="123"/>
      <c r="B302" s="122"/>
      <c r="C302" s="122"/>
      <c r="D302" s="122"/>
      <c r="E302" s="122"/>
      <c r="F302" s="122"/>
      <c r="G302" s="122"/>
      <c r="H302" s="122"/>
      <c r="I302" s="122"/>
      <c r="J302" s="122"/>
      <c r="K302" s="122"/>
      <c r="L302" s="122"/>
      <c r="M302" s="122"/>
      <c r="N302" s="123"/>
    </row>
    <row r="303" spans="1:14" s="120" customFormat="1" ht="12.75">
      <c r="A303" s="123"/>
      <c r="B303" s="122"/>
      <c r="C303" s="122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  <c r="N303" s="123"/>
    </row>
    <row r="304" spans="1:14" s="120" customFormat="1" ht="12.75">
      <c r="A304" s="123"/>
      <c r="B304" s="122"/>
      <c r="C304" s="122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  <c r="N304" s="123"/>
    </row>
    <row r="305" spans="1:14" s="120" customFormat="1" ht="12.75">
      <c r="A305" s="123"/>
      <c r="B305" s="122"/>
      <c r="C305" s="122"/>
      <c r="D305" s="122"/>
      <c r="E305" s="122"/>
      <c r="F305" s="122"/>
      <c r="G305" s="122"/>
      <c r="H305" s="122"/>
      <c r="I305" s="122"/>
      <c r="J305" s="122"/>
      <c r="K305" s="122"/>
      <c r="L305" s="122"/>
      <c r="M305" s="122"/>
      <c r="N305" s="123"/>
    </row>
    <row r="306" spans="1:14" s="120" customFormat="1" ht="12.75">
      <c r="A306" s="123"/>
      <c r="B306" s="122"/>
      <c r="C306" s="122"/>
      <c r="D306" s="122"/>
      <c r="E306" s="122"/>
      <c r="F306" s="122"/>
      <c r="G306" s="122"/>
      <c r="H306" s="122"/>
      <c r="I306" s="122"/>
      <c r="J306" s="122"/>
      <c r="K306" s="122"/>
      <c r="L306" s="122"/>
      <c r="M306" s="122"/>
      <c r="N306" s="123"/>
    </row>
    <row r="307" spans="1:14" s="120" customFormat="1" ht="12.75">
      <c r="A307" s="123"/>
      <c r="B307" s="122"/>
      <c r="C307" s="122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  <c r="N307" s="123"/>
    </row>
    <row r="308" spans="1:14" s="120" customFormat="1" ht="12.75">
      <c r="A308" s="123"/>
      <c r="B308" s="122"/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  <c r="N308" s="123"/>
    </row>
    <row r="309" spans="1:14" s="120" customFormat="1" ht="12.75">
      <c r="A309" s="123"/>
      <c r="B309" s="122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3"/>
    </row>
    <row r="310" spans="1:14" s="120" customFormat="1" ht="12.75">
      <c r="A310" s="123"/>
      <c r="B310" s="122"/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  <c r="N310" s="123"/>
    </row>
    <row r="311" spans="1:14" s="120" customFormat="1" ht="12.75">
      <c r="A311" s="123"/>
      <c r="B311" s="122"/>
      <c r="C311" s="122"/>
      <c r="D311" s="122"/>
      <c r="E311" s="122"/>
      <c r="F311" s="122"/>
      <c r="G311" s="122"/>
      <c r="H311" s="122"/>
      <c r="I311" s="122"/>
      <c r="J311" s="122"/>
      <c r="K311" s="122"/>
      <c r="L311" s="122"/>
      <c r="M311" s="122"/>
      <c r="N311" s="123"/>
    </row>
    <row r="312" spans="1:14" s="120" customFormat="1" ht="12.75">
      <c r="A312" s="123"/>
      <c r="B312" s="122"/>
      <c r="C312" s="122"/>
      <c r="D312" s="122"/>
      <c r="E312" s="122"/>
      <c r="F312" s="122"/>
      <c r="G312" s="122"/>
      <c r="H312" s="122"/>
      <c r="I312" s="122"/>
      <c r="J312" s="122"/>
      <c r="K312" s="122"/>
      <c r="L312" s="122"/>
      <c r="M312" s="122"/>
      <c r="N312" s="123"/>
    </row>
    <row r="313" spans="1:14" s="120" customFormat="1" ht="12.75">
      <c r="A313" s="123"/>
      <c r="B313" s="122"/>
      <c r="C313" s="122"/>
      <c r="D313" s="122"/>
      <c r="E313" s="122"/>
      <c r="F313" s="122"/>
      <c r="G313" s="122"/>
      <c r="H313" s="122"/>
      <c r="I313" s="122"/>
      <c r="J313" s="122"/>
      <c r="K313" s="122"/>
      <c r="L313" s="122"/>
      <c r="M313" s="122"/>
      <c r="N313" s="123"/>
    </row>
    <row r="314" spans="1:14" s="120" customFormat="1" ht="12.75">
      <c r="A314" s="123"/>
      <c r="B314" s="122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3"/>
    </row>
    <row r="315" spans="1:14" s="120" customFormat="1" ht="12.75">
      <c r="A315" s="123"/>
      <c r="B315" s="122"/>
      <c r="C315" s="122"/>
      <c r="D315" s="122"/>
      <c r="E315" s="122"/>
      <c r="F315" s="122"/>
      <c r="G315" s="122"/>
      <c r="H315" s="122"/>
      <c r="I315" s="122"/>
      <c r="J315" s="122"/>
      <c r="K315" s="122"/>
      <c r="L315" s="122"/>
      <c r="M315" s="122"/>
      <c r="N315" s="123"/>
    </row>
  </sheetData>
  <sheetProtection selectLockedCells="1" selectUnlockedCells="1"/>
  <mergeCells count="91">
    <mergeCell ref="B78:C78"/>
    <mergeCell ref="B79:C79"/>
    <mergeCell ref="B86:C86"/>
    <mergeCell ref="D86:M86"/>
    <mergeCell ref="B95:C95"/>
    <mergeCell ref="E95:K95"/>
    <mergeCell ref="A87:C87"/>
    <mergeCell ref="A88:C88"/>
    <mergeCell ref="A89:C89"/>
    <mergeCell ref="A90:C90"/>
    <mergeCell ref="A91:C91"/>
    <mergeCell ref="A92:C92"/>
    <mergeCell ref="A83:C83"/>
    <mergeCell ref="D83:M83"/>
    <mergeCell ref="B84:C84"/>
    <mergeCell ref="D84:M84"/>
    <mergeCell ref="B85:C85"/>
    <mergeCell ref="D85:M85"/>
    <mergeCell ref="B76:C76"/>
    <mergeCell ref="B72:C72"/>
    <mergeCell ref="B73:C73"/>
    <mergeCell ref="A81:C81"/>
    <mergeCell ref="D81:M81"/>
    <mergeCell ref="A82:C82"/>
    <mergeCell ref="D82:M82"/>
    <mergeCell ref="B74:C74"/>
    <mergeCell ref="B75:C75"/>
    <mergeCell ref="B77:C77"/>
    <mergeCell ref="B61:C61"/>
    <mergeCell ref="B64:C64"/>
    <mergeCell ref="B65:C65"/>
    <mergeCell ref="B69:C69"/>
    <mergeCell ref="B70:C70"/>
    <mergeCell ref="B71:C71"/>
    <mergeCell ref="B68:C68"/>
    <mergeCell ref="B66:C66"/>
    <mergeCell ref="B67:C67"/>
    <mergeCell ref="B62:C62"/>
    <mergeCell ref="B54:C54"/>
    <mergeCell ref="B56:C56"/>
    <mergeCell ref="B57:C57"/>
    <mergeCell ref="B58:C58"/>
    <mergeCell ref="B60:C60"/>
    <mergeCell ref="B50:C50"/>
    <mergeCell ref="B51:C51"/>
    <mergeCell ref="B52:C52"/>
    <mergeCell ref="B53:C53"/>
    <mergeCell ref="B59:C59"/>
    <mergeCell ref="B43:C43"/>
    <mergeCell ref="B44:C44"/>
    <mergeCell ref="B48:C48"/>
    <mergeCell ref="B45:C45"/>
    <mergeCell ref="B46:C46"/>
    <mergeCell ref="B47:C47"/>
    <mergeCell ref="B28:C28"/>
    <mergeCell ref="B39:C39"/>
    <mergeCell ref="B40:C40"/>
    <mergeCell ref="B29:C29"/>
    <mergeCell ref="B34:C34"/>
    <mergeCell ref="B36:C36"/>
    <mergeCell ref="B37:C37"/>
    <mergeCell ref="B38:C38"/>
    <mergeCell ref="B13:C13"/>
    <mergeCell ref="B15:C15"/>
    <mergeCell ref="B26:C26"/>
    <mergeCell ref="B27:C27"/>
    <mergeCell ref="B24:C24"/>
    <mergeCell ref="B18:C18"/>
    <mergeCell ref="B19:C19"/>
    <mergeCell ref="B20:C20"/>
    <mergeCell ref="B22:C22"/>
    <mergeCell ref="B6:C6"/>
    <mergeCell ref="B16:C16"/>
    <mergeCell ref="L2:M2"/>
    <mergeCell ref="P2:Q2"/>
    <mergeCell ref="J2:K2"/>
    <mergeCell ref="N2:O2"/>
    <mergeCell ref="B3:C3"/>
    <mergeCell ref="B4:C4"/>
    <mergeCell ref="B5:C5"/>
    <mergeCell ref="B12:C12"/>
    <mergeCell ref="B63:C63"/>
    <mergeCell ref="B8:C8"/>
    <mergeCell ref="B9:C9"/>
    <mergeCell ref="B10:C10"/>
    <mergeCell ref="B11:C11"/>
    <mergeCell ref="A1:Q1"/>
    <mergeCell ref="B2:C2"/>
    <mergeCell ref="D2:E2"/>
    <mergeCell ref="F2:G2"/>
    <mergeCell ref="H2:I2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8"/>
  <sheetViews>
    <sheetView view="pageBreakPreview" zoomScaleSheetLayoutView="100" zoomScalePageLayoutView="0" workbookViewId="0" topLeftCell="A46">
      <selection activeCell="A1" sqref="A1:J78"/>
    </sheetView>
  </sheetViews>
  <sheetFormatPr defaultColWidth="9.140625" defaultRowHeight="12.75"/>
  <cols>
    <col min="1" max="1" width="4.57421875" style="0" customWidth="1"/>
    <col min="2" max="2" width="10.140625" style="0" customWidth="1"/>
    <col min="4" max="4" width="10.00390625" style="0" customWidth="1"/>
    <col min="6" max="6" width="11.28125" style="0" customWidth="1"/>
    <col min="8" max="8" width="9.28125" style="0" customWidth="1"/>
    <col min="9" max="9" width="9.8515625" style="0" customWidth="1"/>
    <col min="10" max="10" width="5.7109375" style="0" customWidth="1"/>
    <col min="11" max="13" width="9.140625" style="0" hidden="1" customWidth="1"/>
    <col min="14" max="14" width="9.28125" style="0" hidden="1" customWidth="1"/>
    <col min="15" max="19" width="9.140625" style="0" hidden="1" customWidth="1"/>
    <col min="20" max="22" width="9.140625" style="0" customWidth="1"/>
  </cols>
  <sheetData>
    <row r="1" spans="1:13" ht="25.5" customHeight="1" thickBot="1">
      <c r="A1" s="460" t="str">
        <f>+Étlap!A2</f>
        <v>32. hét</v>
      </c>
      <c r="B1" s="460"/>
      <c r="C1" s="124" t="s">
        <v>79</v>
      </c>
      <c r="D1" s="124" t="s">
        <v>80</v>
      </c>
      <c r="E1" s="124" t="s">
        <v>81</v>
      </c>
      <c r="F1" s="124" t="s">
        <v>82</v>
      </c>
      <c r="G1" s="124" t="s">
        <v>83</v>
      </c>
      <c r="H1" s="285" t="s">
        <v>84</v>
      </c>
      <c r="I1" s="124" t="s">
        <v>85</v>
      </c>
      <c r="J1" s="125"/>
      <c r="K1" s="126"/>
      <c r="L1" s="126"/>
      <c r="M1" s="126"/>
    </row>
    <row r="2" spans="1:19" ht="12" customHeight="1">
      <c r="A2" s="160" t="s">
        <v>0</v>
      </c>
      <c r="B2" s="161"/>
      <c r="C2" s="212">
        <v>160</v>
      </c>
      <c r="D2" s="212">
        <v>160</v>
      </c>
      <c r="E2" s="212">
        <v>160</v>
      </c>
      <c r="F2" s="212">
        <v>160</v>
      </c>
      <c r="G2" s="284">
        <v>160</v>
      </c>
      <c r="H2" s="286"/>
      <c r="I2" s="162"/>
      <c r="J2" s="163" t="s">
        <v>0</v>
      </c>
      <c r="K2" s="126"/>
      <c r="L2" s="126"/>
      <c r="M2" s="126">
        <f>+C2*Megrendelőlap!D3</f>
        <v>0</v>
      </c>
      <c r="N2" s="126">
        <f>+D2*Megrendelőlap!F3</f>
        <v>0</v>
      </c>
      <c r="O2" s="126">
        <f>+E2*Megrendelőlap!H3</f>
        <v>0</v>
      </c>
      <c r="P2" s="126">
        <f>+F2*Megrendelőlap!J3</f>
        <v>0</v>
      </c>
      <c r="Q2" s="126">
        <f>+G2*Megrendelőlap!L3</f>
        <v>0</v>
      </c>
      <c r="R2" s="126">
        <f>+H2*Megrendelőlap!N3</f>
        <v>0</v>
      </c>
      <c r="S2" s="126">
        <f>+I2*Megrendelőlap!P3</f>
        <v>0</v>
      </c>
    </row>
    <row r="3" spans="1:19" ht="12" customHeight="1">
      <c r="A3" s="164" t="s">
        <v>2</v>
      </c>
      <c r="B3" s="166"/>
      <c r="C3" s="213">
        <v>180</v>
      </c>
      <c r="D3" s="213">
        <v>220</v>
      </c>
      <c r="E3" s="213">
        <v>185</v>
      </c>
      <c r="F3" s="213">
        <v>215</v>
      </c>
      <c r="G3" s="214">
        <v>220</v>
      </c>
      <c r="H3" s="286"/>
      <c r="I3" s="167"/>
      <c r="J3" s="168" t="s">
        <v>2</v>
      </c>
      <c r="K3" s="126"/>
      <c r="L3" s="126"/>
      <c r="M3" s="126">
        <f>+C3*Megrendelőlap!D4</f>
        <v>0</v>
      </c>
      <c r="N3" s="126">
        <f>+D3*Megrendelőlap!F4</f>
        <v>0</v>
      </c>
      <c r="O3" s="126">
        <f>+E3*Megrendelőlap!H4</f>
        <v>0</v>
      </c>
      <c r="P3" s="126">
        <f>+F3*Megrendelőlap!J4</f>
        <v>0</v>
      </c>
      <c r="Q3" s="126">
        <f>+G3*Megrendelőlap!L4</f>
        <v>0</v>
      </c>
      <c r="R3" s="126">
        <f>+H3*Megrendelőlap!N4</f>
        <v>0</v>
      </c>
      <c r="S3" s="126">
        <f>+I3*Megrendelőlap!P4</f>
        <v>0</v>
      </c>
    </row>
    <row r="4" spans="1:19" ht="12" customHeight="1">
      <c r="A4" s="160" t="s">
        <v>3</v>
      </c>
      <c r="B4" s="166"/>
      <c r="C4" s="213">
        <v>725</v>
      </c>
      <c r="D4" s="213">
        <v>635</v>
      </c>
      <c r="E4" s="213">
        <v>650</v>
      </c>
      <c r="F4" s="213">
        <v>640</v>
      </c>
      <c r="G4" s="214">
        <v>690</v>
      </c>
      <c r="H4" s="167"/>
      <c r="I4" s="167"/>
      <c r="J4" s="169" t="s">
        <v>3</v>
      </c>
      <c r="L4" s="126"/>
      <c r="M4" s="126">
        <f>+C4*Megrendelőlap!D5</f>
        <v>0</v>
      </c>
      <c r="N4" s="126">
        <f>+D4*Megrendelőlap!F5</f>
        <v>0</v>
      </c>
      <c r="O4" s="126">
        <f>+E4*Megrendelőlap!H5</f>
        <v>0</v>
      </c>
      <c r="P4" s="126">
        <f>+F4*Megrendelőlap!J5</f>
        <v>0</v>
      </c>
      <c r="Q4" s="126">
        <f>+G4*Megrendelőlap!L5</f>
        <v>0</v>
      </c>
      <c r="R4" s="126">
        <f>+H4*Megrendelőlap!N5</f>
        <v>0</v>
      </c>
      <c r="S4" s="126">
        <f>+I4*Megrendelőlap!P5</f>
        <v>0</v>
      </c>
    </row>
    <row r="5" spans="1:19" ht="12" customHeight="1">
      <c r="A5" s="164" t="s">
        <v>5</v>
      </c>
      <c r="B5" s="166"/>
      <c r="C5" s="213">
        <v>605</v>
      </c>
      <c r="D5" s="213">
        <v>650</v>
      </c>
      <c r="E5" s="213">
        <v>705</v>
      </c>
      <c r="F5" s="213">
        <v>695</v>
      </c>
      <c r="G5" s="214">
        <v>685</v>
      </c>
      <c r="H5" s="167"/>
      <c r="I5" s="167"/>
      <c r="J5" s="168" t="s">
        <v>5</v>
      </c>
      <c r="K5" s="127"/>
      <c r="L5" s="126"/>
      <c r="M5" s="126">
        <f>+C5*Megrendelőlap!D6</f>
        <v>0</v>
      </c>
      <c r="N5" s="126">
        <f>+D5*Megrendelőlap!F6</f>
        <v>0</v>
      </c>
      <c r="O5" s="126">
        <f>+E5*Megrendelőlap!H6</f>
        <v>0</v>
      </c>
      <c r="P5" s="126">
        <f>+F5*Megrendelőlap!J6</f>
        <v>0</v>
      </c>
      <c r="Q5" s="126">
        <f>+G5*Megrendelőlap!L6</f>
        <v>0</v>
      </c>
      <c r="R5" s="126">
        <f>+H5*Megrendelőlap!N6</f>
        <v>0</v>
      </c>
      <c r="S5" s="126">
        <f>+I5*Megrendelőlap!P6</f>
        <v>0</v>
      </c>
    </row>
    <row r="6" spans="1:19" ht="12" customHeight="1">
      <c r="A6" s="164" t="s">
        <v>6</v>
      </c>
      <c r="B6" s="166"/>
      <c r="C6" s="213">
        <v>660</v>
      </c>
      <c r="D6" s="213">
        <v>665</v>
      </c>
      <c r="E6" s="213">
        <v>710</v>
      </c>
      <c r="F6" s="213">
        <v>605</v>
      </c>
      <c r="G6" s="214">
        <v>650</v>
      </c>
      <c r="H6" s="167"/>
      <c r="I6" s="167"/>
      <c r="J6" s="168" t="s">
        <v>6</v>
      </c>
      <c r="L6" s="126"/>
      <c r="M6" s="126">
        <f>+C6*Megrendelőlap!D7</f>
        <v>0</v>
      </c>
      <c r="N6" s="126">
        <f>+D6*Megrendelőlap!F7</f>
        <v>0</v>
      </c>
      <c r="O6" s="126">
        <f>+E6*Megrendelőlap!H7</f>
        <v>0</v>
      </c>
      <c r="P6" s="126">
        <f>+F6*Megrendelőlap!J7</f>
        <v>0</v>
      </c>
      <c r="Q6" s="126">
        <f>+G6*Megrendelőlap!L7</f>
        <v>0</v>
      </c>
      <c r="R6" s="126">
        <f>+H6*Megrendelőlap!N7</f>
        <v>0</v>
      </c>
      <c r="S6" s="126">
        <f>+I6*Megrendelőlap!P7</f>
        <v>0</v>
      </c>
    </row>
    <row r="7" spans="1:19" ht="12" customHeight="1">
      <c r="A7" s="164" t="s">
        <v>7</v>
      </c>
      <c r="B7" s="166"/>
      <c r="C7" s="213">
        <v>765</v>
      </c>
      <c r="D7" s="213">
        <v>785</v>
      </c>
      <c r="E7" s="213">
        <v>1220</v>
      </c>
      <c r="F7" s="213">
        <v>820</v>
      </c>
      <c r="G7" s="214">
        <v>785</v>
      </c>
      <c r="H7" s="167"/>
      <c r="I7" s="167"/>
      <c r="J7" s="168" t="s">
        <v>7</v>
      </c>
      <c r="L7" s="126"/>
      <c r="M7" s="126">
        <f>+C7*Megrendelőlap!D8</f>
        <v>0</v>
      </c>
      <c r="N7" s="126">
        <f>+D7*Megrendelőlap!F8</f>
        <v>0</v>
      </c>
      <c r="O7" s="126">
        <f>+E7*Megrendelőlap!H8</f>
        <v>0</v>
      </c>
      <c r="P7" s="126">
        <f>+F7*Megrendelőlap!J8</f>
        <v>0</v>
      </c>
      <c r="Q7" s="126">
        <f>+G7*Megrendelőlap!L8</f>
        <v>0</v>
      </c>
      <c r="R7" s="126">
        <f>+H7*Megrendelőlap!N8</f>
        <v>0</v>
      </c>
      <c r="S7" s="126">
        <f>+I7*Megrendelőlap!P8</f>
        <v>0</v>
      </c>
    </row>
    <row r="8" spans="1:19" ht="12" customHeight="1">
      <c r="A8" s="164" t="s">
        <v>9</v>
      </c>
      <c r="B8" s="166"/>
      <c r="C8" s="213">
        <v>1505</v>
      </c>
      <c r="D8" s="213">
        <v>1495</v>
      </c>
      <c r="E8" s="213">
        <v>1440</v>
      </c>
      <c r="F8" s="213">
        <v>1340</v>
      </c>
      <c r="G8" s="214">
        <v>1495</v>
      </c>
      <c r="H8" s="167"/>
      <c r="I8" s="167"/>
      <c r="J8" s="168" t="s">
        <v>9</v>
      </c>
      <c r="L8" s="126"/>
      <c r="M8" s="126">
        <f>+C8*Megrendelőlap!D9</f>
        <v>0</v>
      </c>
      <c r="N8" s="126">
        <f>+D8*Megrendelőlap!F9</f>
        <v>0</v>
      </c>
      <c r="O8" s="126">
        <f>+E8*Megrendelőlap!H9</f>
        <v>0</v>
      </c>
      <c r="P8" s="126">
        <f>+F8*Megrendelőlap!J9</f>
        <v>0</v>
      </c>
      <c r="Q8" s="126">
        <f>+G8*Megrendelőlap!L9</f>
        <v>0</v>
      </c>
      <c r="R8" s="126">
        <f>+H8*Megrendelőlap!N9</f>
        <v>0</v>
      </c>
      <c r="S8" s="126">
        <f>+I8*Megrendelőlap!P9</f>
        <v>0</v>
      </c>
    </row>
    <row r="9" spans="1:19" ht="12" customHeight="1">
      <c r="A9" s="164" t="s">
        <v>11</v>
      </c>
      <c r="B9" s="166"/>
      <c r="C9" s="213">
        <v>660</v>
      </c>
      <c r="D9" s="213">
        <v>645</v>
      </c>
      <c r="E9" s="213">
        <v>695</v>
      </c>
      <c r="F9" s="213">
        <v>640</v>
      </c>
      <c r="G9" s="214">
        <v>655</v>
      </c>
      <c r="H9" s="167"/>
      <c r="I9" s="167"/>
      <c r="J9" s="168" t="s">
        <v>11</v>
      </c>
      <c r="K9" s="128"/>
      <c r="L9" s="126"/>
      <c r="M9" s="126">
        <f>+C9*Megrendelőlap!D10</f>
        <v>0</v>
      </c>
      <c r="N9" s="126">
        <f>+D9*Megrendelőlap!F10</f>
        <v>0</v>
      </c>
      <c r="O9" s="126">
        <f>+E9*Megrendelőlap!H10</f>
        <v>0</v>
      </c>
      <c r="P9" s="126">
        <f>+F9*Megrendelőlap!J10</f>
        <v>0</v>
      </c>
      <c r="Q9" s="126">
        <f>+G9*Megrendelőlap!L10</f>
        <v>0</v>
      </c>
      <c r="R9" s="126">
        <f>+H9*Megrendelőlap!N10</f>
        <v>0</v>
      </c>
      <c r="S9" s="126">
        <f>+I9*Megrendelőlap!P10</f>
        <v>0</v>
      </c>
    </row>
    <row r="10" spans="1:19" ht="12" customHeight="1">
      <c r="A10" s="164" t="s">
        <v>86</v>
      </c>
      <c r="B10" s="166"/>
      <c r="C10" s="213">
        <v>1365</v>
      </c>
      <c r="D10" s="213">
        <v>1320</v>
      </c>
      <c r="E10" s="213">
        <v>1275</v>
      </c>
      <c r="F10" s="213">
        <v>1360</v>
      </c>
      <c r="G10" s="214">
        <v>1310</v>
      </c>
      <c r="H10" s="167"/>
      <c r="I10" s="167"/>
      <c r="J10" s="168" t="s">
        <v>86</v>
      </c>
      <c r="L10" s="126"/>
      <c r="M10" s="126">
        <f>+C10*Megrendelőlap!D11</f>
        <v>0</v>
      </c>
      <c r="N10" s="126">
        <f>+D10*Megrendelőlap!F11</f>
        <v>0</v>
      </c>
      <c r="O10" s="126">
        <f>+E10*Megrendelőlap!H11</f>
        <v>0</v>
      </c>
      <c r="P10" s="126">
        <f>+F10*Megrendelőlap!J11</f>
        <v>0</v>
      </c>
      <c r="Q10" s="126">
        <f>+G10*Megrendelőlap!L11</f>
        <v>0</v>
      </c>
      <c r="R10" s="126">
        <f>+H10*Megrendelőlap!N11</f>
        <v>0</v>
      </c>
      <c r="S10" s="126">
        <f>+I10*Megrendelőlap!P11</f>
        <v>0</v>
      </c>
    </row>
    <row r="11" spans="1:19" ht="12" customHeight="1">
      <c r="A11" s="164" t="s">
        <v>87</v>
      </c>
      <c r="B11" s="166"/>
      <c r="C11" s="249"/>
      <c r="D11" s="213">
        <v>1330</v>
      </c>
      <c r="E11" s="213">
        <v>1295</v>
      </c>
      <c r="F11" s="213">
        <v>1405</v>
      </c>
      <c r="G11" s="214">
        <v>1325</v>
      </c>
      <c r="H11" s="167"/>
      <c r="I11" s="167"/>
      <c r="J11" s="168" t="s">
        <v>87</v>
      </c>
      <c r="L11" s="126"/>
      <c r="M11" s="126">
        <f>+C11*Megrendelőlap!D12</f>
        <v>0</v>
      </c>
      <c r="N11" s="126">
        <f>+D11*Megrendelőlap!F12</f>
        <v>0</v>
      </c>
      <c r="O11" s="126">
        <f>+E11*Megrendelőlap!H12</f>
        <v>0</v>
      </c>
      <c r="P11" s="126">
        <f>+F11*Megrendelőlap!J12</f>
        <v>0</v>
      </c>
      <c r="Q11" s="126">
        <f>+G11*Megrendelőlap!L12</f>
        <v>0</v>
      </c>
      <c r="R11" s="126">
        <f>+H11*Megrendelőlap!N12</f>
        <v>0</v>
      </c>
      <c r="S11" s="126">
        <f>+I11*Megrendelőlap!P12</f>
        <v>0</v>
      </c>
    </row>
    <row r="12" spans="1:19" ht="12" customHeight="1">
      <c r="A12" s="164" t="s">
        <v>88</v>
      </c>
      <c r="B12" s="166"/>
      <c r="C12" s="213">
        <v>1310</v>
      </c>
      <c r="D12" s="213">
        <v>1295</v>
      </c>
      <c r="E12" s="213">
        <v>1320</v>
      </c>
      <c r="F12" s="213">
        <v>1310</v>
      </c>
      <c r="G12" s="214">
        <v>1320</v>
      </c>
      <c r="H12" s="167"/>
      <c r="I12" s="167"/>
      <c r="J12" s="168" t="s">
        <v>88</v>
      </c>
      <c r="L12" s="126"/>
      <c r="M12" s="126">
        <f>+C12*Megrendelőlap!D13</f>
        <v>0</v>
      </c>
      <c r="N12" s="126">
        <f>+D12*Megrendelőlap!F13</f>
        <v>0</v>
      </c>
      <c r="O12" s="126">
        <f>+E12*Megrendelőlap!H13</f>
        <v>0</v>
      </c>
      <c r="P12" s="126">
        <f>+F12*Megrendelőlap!J13</f>
        <v>0</v>
      </c>
      <c r="Q12" s="126">
        <f>+G12*Megrendelőlap!L13</f>
        <v>0</v>
      </c>
      <c r="R12" s="126">
        <f>+H12*Megrendelőlap!N13</f>
        <v>0</v>
      </c>
      <c r="S12" s="126">
        <f>+I12*Megrendelőlap!P13</f>
        <v>0</v>
      </c>
    </row>
    <row r="13" spans="1:19" ht="12" customHeight="1">
      <c r="A13" s="164" t="s">
        <v>89</v>
      </c>
      <c r="B13" s="166"/>
      <c r="C13" s="213">
        <v>1320</v>
      </c>
      <c r="D13" s="213">
        <v>1310</v>
      </c>
      <c r="E13" s="213">
        <v>1330</v>
      </c>
      <c r="F13" s="213">
        <v>1335</v>
      </c>
      <c r="G13" s="214">
        <v>1325</v>
      </c>
      <c r="H13" s="167"/>
      <c r="I13" s="167"/>
      <c r="J13" s="168" t="s">
        <v>89</v>
      </c>
      <c r="L13" s="126"/>
      <c r="M13" s="126">
        <f>+C13*Megrendelőlap!D14</f>
        <v>0</v>
      </c>
      <c r="N13" s="126">
        <f>+D13*Megrendelőlap!F14</f>
        <v>0</v>
      </c>
      <c r="O13" s="126">
        <f>+E13*Megrendelőlap!H14</f>
        <v>0</v>
      </c>
      <c r="P13" s="126">
        <f>+F13*Megrendelőlap!J14</f>
        <v>0</v>
      </c>
      <c r="Q13" s="126">
        <f>+G13*Megrendelőlap!L14</f>
        <v>0</v>
      </c>
      <c r="R13" s="126">
        <f>+H13*Megrendelőlap!N14</f>
        <v>0</v>
      </c>
      <c r="S13" s="126">
        <f>+I13*Megrendelőlap!P14</f>
        <v>0</v>
      </c>
    </row>
    <row r="14" spans="1:19" ht="12" customHeight="1">
      <c r="A14" s="164" t="s">
        <v>17</v>
      </c>
      <c r="B14" s="166"/>
      <c r="C14" s="213">
        <v>1295</v>
      </c>
      <c r="D14" s="213">
        <v>1315</v>
      </c>
      <c r="E14" s="213">
        <v>1295</v>
      </c>
      <c r="F14" s="213">
        <v>1255</v>
      </c>
      <c r="G14" s="214">
        <v>1340</v>
      </c>
      <c r="H14" s="167"/>
      <c r="I14" s="167"/>
      <c r="J14" s="168" t="s">
        <v>17</v>
      </c>
      <c r="L14" s="126"/>
      <c r="M14" s="126">
        <f>+C14*Megrendelőlap!D15</f>
        <v>0</v>
      </c>
      <c r="N14" s="126">
        <f>+D14*Megrendelőlap!F15</f>
        <v>0</v>
      </c>
      <c r="O14" s="126">
        <f>+E14*Megrendelőlap!H15</f>
        <v>0</v>
      </c>
      <c r="P14" s="126">
        <f>+F14*Megrendelőlap!J15</f>
        <v>0</v>
      </c>
      <c r="Q14" s="126">
        <f>+G14*Megrendelőlap!L15</f>
        <v>0</v>
      </c>
      <c r="R14" s="126">
        <f>+H14*Megrendelőlap!N15</f>
        <v>0</v>
      </c>
      <c r="S14" s="126">
        <f>+I14*Megrendelőlap!P15</f>
        <v>0</v>
      </c>
    </row>
    <row r="15" spans="1:19" ht="12" customHeight="1">
      <c r="A15" s="164" t="s">
        <v>19</v>
      </c>
      <c r="B15" s="166"/>
      <c r="C15" s="213">
        <v>1420</v>
      </c>
      <c r="D15" s="213">
        <v>1380</v>
      </c>
      <c r="E15" s="213">
        <v>1390</v>
      </c>
      <c r="F15" s="213">
        <v>1405</v>
      </c>
      <c r="G15" s="214">
        <v>1380</v>
      </c>
      <c r="H15" s="167"/>
      <c r="I15" s="167"/>
      <c r="J15" s="168" t="s">
        <v>19</v>
      </c>
      <c r="L15" s="126"/>
      <c r="M15" s="126">
        <f>+C15*Megrendelőlap!D16</f>
        <v>0</v>
      </c>
      <c r="N15" s="126">
        <f>+D15*Megrendelőlap!F16</f>
        <v>0</v>
      </c>
      <c r="O15" s="126">
        <f>+E15*Megrendelőlap!H16</f>
        <v>0</v>
      </c>
      <c r="P15" s="126">
        <f>+F15*Megrendelőlap!J16</f>
        <v>0</v>
      </c>
      <c r="Q15" s="126">
        <f>+G15*Megrendelőlap!L16</f>
        <v>0</v>
      </c>
      <c r="R15" s="126">
        <f>+H15*Megrendelőlap!N16</f>
        <v>0</v>
      </c>
      <c r="S15" s="126">
        <f>+I15*Megrendelőlap!P16</f>
        <v>0</v>
      </c>
    </row>
    <row r="16" spans="1:19" ht="12" customHeight="1">
      <c r="A16" s="164" t="s">
        <v>21</v>
      </c>
      <c r="B16" s="166"/>
      <c r="C16" s="213">
        <v>1470</v>
      </c>
      <c r="D16" s="213">
        <v>1510</v>
      </c>
      <c r="E16" s="213">
        <v>1470</v>
      </c>
      <c r="F16" s="213">
        <v>1520</v>
      </c>
      <c r="G16" s="214">
        <v>1460</v>
      </c>
      <c r="H16" s="167"/>
      <c r="I16" s="167"/>
      <c r="J16" s="168"/>
      <c r="L16" s="126"/>
      <c r="M16" s="126"/>
      <c r="N16" s="126"/>
      <c r="O16" s="126"/>
      <c r="P16" s="126"/>
      <c r="Q16" s="126"/>
      <c r="R16" s="126"/>
      <c r="S16" s="126"/>
    </row>
    <row r="17" spans="1:19" ht="12" customHeight="1">
      <c r="A17" s="164" t="s">
        <v>490</v>
      </c>
      <c r="B17" s="166"/>
      <c r="C17" s="213">
        <v>1875</v>
      </c>
      <c r="D17" s="213">
        <v>1975</v>
      </c>
      <c r="E17" s="213">
        <v>1795</v>
      </c>
      <c r="F17" s="213">
        <v>1720</v>
      </c>
      <c r="G17" s="214">
        <v>1775</v>
      </c>
      <c r="H17" s="167"/>
      <c r="I17" s="167"/>
      <c r="J17" s="168"/>
      <c r="L17" s="126"/>
      <c r="M17" s="126"/>
      <c r="N17" s="126"/>
      <c r="O17" s="126"/>
      <c r="P17" s="126"/>
      <c r="Q17" s="126"/>
      <c r="R17" s="126"/>
      <c r="S17" s="126"/>
    </row>
    <row r="18" spans="1:19" ht="12" customHeight="1">
      <c r="A18" s="164" t="s">
        <v>23</v>
      </c>
      <c r="B18" s="166"/>
      <c r="C18" s="213">
        <v>1445</v>
      </c>
      <c r="D18" s="213">
        <v>1510</v>
      </c>
      <c r="E18" s="213">
        <v>1460</v>
      </c>
      <c r="F18" s="213">
        <v>1520</v>
      </c>
      <c r="G18" s="214">
        <v>1445</v>
      </c>
      <c r="H18" s="167"/>
      <c r="I18" s="167"/>
      <c r="J18" s="168" t="s">
        <v>23</v>
      </c>
      <c r="L18" s="126"/>
      <c r="M18" s="126">
        <f>+C18*Megrendelőlap!D18</f>
        <v>0</v>
      </c>
      <c r="N18" s="126">
        <f>+D18*Megrendelőlap!F18</f>
        <v>0</v>
      </c>
      <c r="O18" s="126">
        <f>+E18*Megrendelőlap!H18</f>
        <v>0</v>
      </c>
      <c r="P18" s="126">
        <f>+F18*Megrendelőlap!J18</f>
        <v>0</v>
      </c>
      <c r="Q18" s="126">
        <f>+G18*Megrendelőlap!L18</f>
        <v>0</v>
      </c>
      <c r="R18" s="126">
        <f>+H18*Megrendelőlap!N18</f>
        <v>0</v>
      </c>
      <c r="S18" s="126">
        <f>+I18*Megrendelőlap!P18</f>
        <v>0</v>
      </c>
    </row>
    <row r="19" spans="1:19" ht="12" customHeight="1">
      <c r="A19" s="164" t="s">
        <v>25</v>
      </c>
      <c r="B19" s="166"/>
      <c r="C19" s="213">
        <v>1540</v>
      </c>
      <c r="D19" s="213">
        <v>1495</v>
      </c>
      <c r="E19" s="213">
        <v>1470</v>
      </c>
      <c r="F19" s="213">
        <v>1490</v>
      </c>
      <c r="G19" s="214">
        <v>1510</v>
      </c>
      <c r="H19" s="167"/>
      <c r="I19" s="167"/>
      <c r="J19" s="168" t="s">
        <v>25</v>
      </c>
      <c r="L19" s="126"/>
      <c r="M19" s="126">
        <f>+C19*Megrendelőlap!D19</f>
        <v>0</v>
      </c>
      <c r="N19" s="126">
        <f>+D19*Megrendelőlap!F19</f>
        <v>0</v>
      </c>
      <c r="O19" s="126">
        <f>+E19*Megrendelőlap!H19</f>
        <v>0</v>
      </c>
      <c r="P19" s="126">
        <f>+F19*Megrendelőlap!J19</f>
        <v>0</v>
      </c>
      <c r="Q19" s="126">
        <f>+G19*Megrendelőlap!L19</f>
        <v>0</v>
      </c>
      <c r="R19" s="126">
        <f>+H19*Megrendelőlap!N19</f>
        <v>0</v>
      </c>
      <c r="S19" s="126">
        <f>+I19*Megrendelőlap!P19</f>
        <v>0</v>
      </c>
    </row>
    <row r="20" spans="1:19" ht="12" customHeight="1">
      <c r="A20" s="164" t="s">
        <v>91</v>
      </c>
      <c r="B20" s="166"/>
      <c r="C20" s="213">
        <v>1520</v>
      </c>
      <c r="D20" s="213">
        <v>1570</v>
      </c>
      <c r="E20" s="213">
        <v>1530</v>
      </c>
      <c r="F20" s="213">
        <v>1505</v>
      </c>
      <c r="G20" s="214">
        <v>1495</v>
      </c>
      <c r="H20" s="167"/>
      <c r="I20" s="167"/>
      <c r="J20" s="168" t="s">
        <v>91</v>
      </c>
      <c r="L20" s="126"/>
      <c r="M20" s="126">
        <f>+C20*Megrendelőlap!D20</f>
        <v>0</v>
      </c>
      <c r="N20" s="126">
        <f>+D20*Megrendelőlap!F20</f>
        <v>0</v>
      </c>
      <c r="O20" s="126">
        <f>+E20*Megrendelőlap!H20</f>
        <v>0</v>
      </c>
      <c r="P20" s="126">
        <f>+F20*Megrendelőlap!J20</f>
        <v>0</v>
      </c>
      <c r="Q20" s="126">
        <f>+G20*Megrendelőlap!L20</f>
        <v>0</v>
      </c>
      <c r="R20" s="126">
        <f>+H20*Megrendelőlap!N20</f>
        <v>0</v>
      </c>
      <c r="S20" s="126">
        <f>+I20*Megrendelőlap!P20</f>
        <v>0</v>
      </c>
    </row>
    <row r="21" spans="1:19" ht="12" customHeight="1">
      <c r="A21" s="164" t="s">
        <v>92</v>
      </c>
      <c r="B21" s="166"/>
      <c r="C21" s="213">
        <v>1525</v>
      </c>
      <c r="D21" s="213">
        <v>1580</v>
      </c>
      <c r="E21" s="213">
        <v>1520</v>
      </c>
      <c r="F21" s="213">
        <v>1510</v>
      </c>
      <c r="G21" s="214">
        <v>1505</v>
      </c>
      <c r="H21" s="167"/>
      <c r="I21" s="167"/>
      <c r="J21" s="168" t="s">
        <v>92</v>
      </c>
      <c r="L21" s="126"/>
      <c r="M21" s="126">
        <f>+C21*Megrendelőlap!D21</f>
        <v>0</v>
      </c>
      <c r="N21" s="126">
        <f>+D21*Megrendelőlap!F21</f>
        <v>0</v>
      </c>
      <c r="O21" s="126">
        <f>+E21*Megrendelőlap!H21</f>
        <v>0</v>
      </c>
      <c r="P21" s="126">
        <f>+F21*Megrendelőlap!J21</f>
        <v>0</v>
      </c>
      <c r="Q21" s="126">
        <f>+G21*Megrendelőlap!L21</f>
        <v>0</v>
      </c>
      <c r="R21" s="126">
        <f>+H21*Megrendelőlap!N21</f>
        <v>0</v>
      </c>
      <c r="S21" s="126">
        <f>+I21*Megrendelőlap!P21</f>
        <v>0</v>
      </c>
    </row>
    <row r="22" spans="1:19" ht="12" customHeight="1">
      <c r="A22" s="164" t="s">
        <v>93</v>
      </c>
      <c r="B22" s="166"/>
      <c r="C22" s="213">
        <v>1570</v>
      </c>
      <c r="D22" s="213">
        <v>1605</v>
      </c>
      <c r="E22" s="213">
        <v>1580</v>
      </c>
      <c r="F22" s="213">
        <v>1575</v>
      </c>
      <c r="G22" s="214">
        <v>1645</v>
      </c>
      <c r="H22" s="167"/>
      <c r="I22" s="167"/>
      <c r="J22" s="168" t="s">
        <v>93</v>
      </c>
      <c r="L22" s="126"/>
      <c r="M22" s="126">
        <f>+C22*Megrendelőlap!D22</f>
        <v>0</v>
      </c>
      <c r="N22" s="126">
        <f>+D22*Megrendelőlap!F22</f>
        <v>0</v>
      </c>
      <c r="O22" s="126">
        <f>+E22*Megrendelőlap!H22</f>
        <v>0</v>
      </c>
      <c r="P22" s="126">
        <f>+F22*Megrendelőlap!J22</f>
        <v>0</v>
      </c>
      <c r="Q22" s="126">
        <f>+G22*Megrendelőlap!L22</f>
        <v>0</v>
      </c>
      <c r="R22" s="126">
        <f>+H22*Megrendelőlap!N22</f>
        <v>0</v>
      </c>
      <c r="S22" s="126">
        <f>+I22*Megrendelőlap!P22</f>
        <v>0</v>
      </c>
    </row>
    <row r="23" spans="1:19" ht="12" customHeight="1">
      <c r="A23" s="164" t="s">
        <v>94</v>
      </c>
      <c r="B23" s="166"/>
      <c r="C23" s="213">
        <v>1575</v>
      </c>
      <c r="D23" s="213">
        <v>1580</v>
      </c>
      <c r="E23" s="213">
        <v>1590</v>
      </c>
      <c r="F23" s="213">
        <v>1650</v>
      </c>
      <c r="G23" s="214">
        <v>1580</v>
      </c>
      <c r="H23" s="167"/>
      <c r="I23" s="167"/>
      <c r="J23" s="168" t="s">
        <v>94</v>
      </c>
      <c r="L23" s="126"/>
      <c r="M23" s="126">
        <f>+C23*Megrendelőlap!D23</f>
        <v>0</v>
      </c>
      <c r="N23" s="126">
        <f>+D23*Megrendelőlap!F23</f>
        <v>0</v>
      </c>
      <c r="O23" s="126">
        <f>+E23*Megrendelőlap!H23</f>
        <v>0</v>
      </c>
      <c r="P23" s="126">
        <f>+F23*Megrendelőlap!J23</f>
        <v>0</v>
      </c>
      <c r="Q23" s="126">
        <f>+G23*Megrendelőlap!L23</f>
        <v>0</v>
      </c>
      <c r="R23" s="126">
        <f>+H23*Megrendelőlap!N23</f>
        <v>0</v>
      </c>
      <c r="S23" s="126">
        <f>+I23*Megrendelőlap!P23</f>
        <v>0</v>
      </c>
    </row>
    <row r="24" spans="1:19" ht="12" customHeight="1">
      <c r="A24" s="164" t="s">
        <v>95</v>
      </c>
      <c r="B24" s="166"/>
      <c r="C24" s="213">
        <v>1605</v>
      </c>
      <c r="D24" s="213">
        <v>1570</v>
      </c>
      <c r="E24" s="213">
        <v>1575</v>
      </c>
      <c r="F24" s="213">
        <v>1550</v>
      </c>
      <c r="G24" s="214">
        <v>1575</v>
      </c>
      <c r="H24" s="167"/>
      <c r="I24" s="167"/>
      <c r="J24" s="168" t="s">
        <v>95</v>
      </c>
      <c r="L24" s="126"/>
      <c r="M24" s="126">
        <f>+C24*Megrendelőlap!D24</f>
        <v>0</v>
      </c>
      <c r="N24" s="126">
        <f>+D24*Megrendelőlap!F24</f>
        <v>0</v>
      </c>
      <c r="O24" s="126">
        <f>+E24*Megrendelőlap!H24</f>
        <v>0</v>
      </c>
      <c r="P24" s="126">
        <f>+F24*Megrendelőlap!J24</f>
        <v>0</v>
      </c>
      <c r="Q24" s="126">
        <f>+G24*Megrendelőlap!L24</f>
        <v>0</v>
      </c>
      <c r="R24" s="126">
        <f>+H24*Megrendelőlap!N24</f>
        <v>0</v>
      </c>
      <c r="S24" s="126">
        <f>+I24*Megrendelőlap!P24</f>
        <v>0</v>
      </c>
    </row>
    <row r="25" spans="1:19" ht="12" customHeight="1">
      <c r="A25" s="164" t="s">
        <v>96</v>
      </c>
      <c r="B25" s="166"/>
      <c r="C25" s="213">
        <v>1580</v>
      </c>
      <c r="D25" s="213">
        <v>1560</v>
      </c>
      <c r="E25" s="213">
        <v>1610</v>
      </c>
      <c r="F25" s="213">
        <v>1580</v>
      </c>
      <c r="G25" s="214">
        <v>1605</v>
      </c>
      <c r="H25" s="167"/>
      <c r="I25" s="167"/>
      <c r="J25" s="168" t="s">
        <v>96</v>
      </c>
      <c r="L25" s="126"/>
      <c r="M25" s="126">
        <f>+C25*Megrendelőlap!D25</f>
        <v>0</v>
      </c>
      <c r="N25" s="126">
        <f>+D25*Megrendelőlap!F25</f>
        <v>0</v>
      </c>
      <c r="O25" s="126">
        <f>+E25*Megrendelőlap!H25</f>
        <v>0</v>
      </c>
      <c r="P25" s="126">
        <f>+F25*Megrendelőlap!J25</f>
        <v>0</v>
      </c>
      <c r="Q25" s="126">
        <f>+G25*Megrendelőlap!L25</f>
        <v>0</v>
      </c>
      <c r="R25" s="126">
        <f>+H25*Megrendelőlap!N25</f>
        <v>0</v>
      </c>
      <c r="S25" s="126">
        <f>+I25*Megrendelőlap!P25</f>
        <v>0</v>
      </c>
    </row>
    <row r="26" spans="1:19" ht="12" customHeight="1">
      <c r="A26" s="164" t="s">
        <v>29</v>
      </c>
      <c r="B26" s="166"/>
      <c r="C26" s="362">
        <v>1575</v>
      </c>
      <c r="D26" s="213">
        <v>1590</v>
      </c>
      <c r="E26" s="213">
        <v>1750</v>
      </c>
      <c r="F26" s="213">
        <v>1640</v>
      </c>
      <c r="G26" s="214">
        <v>1660</v>
      </c>
      <c r="H26" s="167"/>
      <c r="I26" s="167"/>
      <c r="J26" s="168" t="s">
        <v>29</v>
      </c>
      <c r="L26" s="126"/>
      <c r="M26" s="126">
        <f>+C26*Megrendelőlap!D26</f>
        <v>0</v>
      </c>
      <c r="N26" s="126">
        <f>+D26*Megrendelőlap!F26</f>
        <v>0</v>
      </c>
      <c r="O26" s="126">
        <f>+E26*Megrendelőlap!H26</f>
        <v>0</v>
      </c>
      <c r="P26" s="126">
        <f>+F26*Megrendelőlap!J26</f>
        <v>0</v>
      </c>
      <c r="Q26" s="126">
        <f>+G26*Megrendelőlap!L26</f>
        <v>0</v>
      </c>
      <c r="R26" s="126">
        <f>+H26*Megrendelőlap!N26</f>
        <v>0</v>
      </c>
      <c r="S26" s="126">
        <f>+I26*Megrendelőlap!P26</f>
        <v>0</v>
      </c>
    </row>
    <row r="27" spans="1:19" ht="12" customHeight="1">
      <c r="A27" s="164" t="s">
        <v>97</v>
      </c>
      <c r="B27" s="166"/>
      <c r="C27" s="362">
        <v>1580</v>
      </c>
      <c r="D27" s="213">
        <v>1745</v>
      </c>
      <c r="E27" s="213">
        <v>1705</v>
      </c>
      <c r="F27" s="213">
        <v>1680</v>
      </c>
      <c r="G27" s="214">
        <v>1575</v>
      </c>
      <c r="H27" s="167"/>
      <c r="I27" s="167"/>
      <c r="J27" s="168" t="s">
        <v>97</v>
      </c>
      <c r="L27" s="126"/>
      <c r="M27" s="126">
        <f>+C27*Megrendelőlap!D27</f>
        <v>0</v>
      </c>
      <c r="N27" s="126">
        <f>+D27*Megrendelőlap!F27</f>
        <v>0</v>
      </c>
      <c r="O27" s="126">
        <f>+E27*Megrendelőlap!H27</f>
        <v>0</v>
      </c>
      <c r="P27" s="126">
        <f>+F27*Megrendelőlap!J27</f>
        <v>0</v>
      </c>
      <c r="Q27" s="126">
        <f>+G27*Megrendelőlap!L27</f>
        <v>0</v>
      </c>
      <c r="R27" s="126">
        <f>+H27*Megrendelőlap!N27</f>
        <v>0</v>
      </c>
      <c r="S27" s="126">
        <f>+I27*Megrendelőlap!P27</f>
        <v>0</v>
      </c>
    </row>
    <row r="28" spans="1:19" ht="12" customHeight="1" thickBot="1">
      <c r="A28" s="344" t="s">
        <v>99</v>
      </c>
      <c r="B28" s="345"/>
      <c r="C28" s="346">
        <v>1605</v>
      </c>
      <c r="D28" s="346">
        <v>1730</v>
      </c>
      <c r="E28" s="346">
        <v>1655</v>
      </c>
      <c r="F28" s="346">
        <v>1805</v>
      </c>
      <c r="G28" s="347">
        <v>1620</v>
      </c>
      <c r="H28" s="348"/>
      <c r="I28" s="348"/>
      <c r="J28" s="349" t="s">
        <v>99</v>
      </c>
      <c r="L28" s="126"/>
      <c r="M28" s="126">
        <f>+C28*Megrendelőlap!D28</f>
        <v>0</v>
      </c>
      <c r="N28" s="126">
        <f>+D28*Megrendelőlap!F28</f>
        <v>0</v>
      </c>
      <c r="O28" s="126">
        <f>+E28*Megrendelőlap!H28</f>
        <v>0</v>
      </c>
      <c r="P28" s="126">
        <f>+F28*Megrendelőlap!J28</f>
        <v>0</v>
      </c>
      <c r="Q28" s="126">
        <f>+G28*Megrendelőlap!L28</f>
        <v>0</v>
      </c>
      <c r="R28" s="126">
        <f>+H28*Megrendelőlap!N28</f>
        <v>0</v>
      </c>
      <c r="S28" s="126">
        <f>+I28*Megrendelőlap!P28</f>
        <v>0</v>
      </c>
    </row>
    <row r="29" spans="1:19" ht="12" customHeight="1">
      <c r="A29" s="160" t="s">
        <v>34</v>
      </c>
      <c r="B29" s="343">
        <v>5850</v>
      </c>
      <c r="C29" s="212">
        <v>1335</v>
      </c>
      <c r="D29" s="212">
        <v>1205</v>
      </c>
      <c r="E29" s="212">
        <v>1330</v>
      </c>
      <c r="F29" s="212">
        <v>1245</v>
      </c>
      <c r="G29" s="284">
        <v>1335</v>
      </c>
      <c r="H29" s="167"/>
      <c r="I29" s="167"/>
      <c r="J29" s="169" t="s">
        <v>34</v>
      </c>
      <c r="L29" s="126">
        <f>+B29*Megrendelőlap!C30</f>
        <v>0</v>
      </c>
      <c r="M29" s="126">
        <f>+C29*Megrendelőlap!D30</f>
        <v>0</v>
      </c>
      <c r="N29" s="126">
        <f>+D29*Megrendelőlap!F30</f>
        <v>0</v>
      </c>
      <c r="O29" s="126">
        <f>+E29*Megrendelőlap!H30</f>
        <v>0</v>
      </c>
      <c r="P29" s="126">
        <f>+F29*Megrendelőlap!J30</f>
        <v>0</v>
      </c>
      <c r="Q29" s="126">
        <f>+G29*Megrendelőlap!L30</f>
        <v>0</v>
      </c>
      <c r="R29" s="126">
        <f>+H29*Megrendelőlap!N30</f>
        <v>0</v>
      </c>
      <c r="S29" s="126">
        <f>+I29*Megrendelőlap!P30</f>
        <v>0</v>
      </c>
    </row>
    <row r="30" spans="1:19" ht="12" customHeight="1">
      <c r="A30" s="164" t="s">
        <v>35</v>
      </c>
      <c r="B30" s="170">
        <v>6850</v>
      </c>
      <c r="C30" s="213">
        <v>1595</v>
      </c>
      <c r="D30" s="213">
        <v>1475</v>
      </c>
      <c r="E30" s="213">
        <v>1545</v>
      </c>
      <c r="F30" s="213">
        <v>1475</v>
      </c>
      <c r="G30" s="214">
        <v>1560</v>
      </c>
      <c r="H30" s="167"/>
      <c r="I30" s="167"/>
      <c r="J30" s="168" t="s">
        <v>35</v>
      </c>
      <c r="L30" s="126">
        <f>+B30*Megrendelőlap!C31</f>
        <v>0</v>
      </c>
      <c r="M30" s="126">
        <f>+C30*Megrendelőlap!D31</f>
        <v>0</v>
      </c>
      <c r="N30" s="126">
        <f>+D30*Megrendelőlap!F31</f>
        <v>0</v>
      </c>
      <c r="O30" s="126">
        <f>+E30*Megrendelőlap!H31</f>
        <v>0</v>
      </c>
      <c r="P30" s="126">
        <f>+F30*Megrendelőlap!J31</f>
        <v>0</v>
      </c>
      <c r="Q30" s="126">
        <f>+G30*Megrendelőlap!L31</f>
        <v>0</v>
      </c>
      <c r="R30" s="126">
        <f>+H30*Megrendelőlap!N31</f>
        <v>0</v>
      </c>
      <c r="S30" s="126">
        <f>+I30*Megrendelőlap!P31</f>
        <v>0</v>
      </c>
    </row>
    <row r="31" spans="1:19" ht="12" customHeight="1">
      <c r="A31" s="164" t="s">
        <v>36</v>
      </c>
      <c r="B31" s="170">
        <v>7550</v>
      </c>
      <c r="C31" s="213">
        <v>1615</v>
      </c>
      <c r="D31" s="213">
        <v>1525</v>
      </c>
      <c r="E31" s="213">
        <v>1685</v>
      </c>
      <c r="F31" s="213">
        <v>1655</v>
      </c>
      <c r="G31" s="214">
        <v>1720</v>
      </c>
      <c r="H31" s="167"/>
      <c r="I31" s="167"/>
      <c r="J31" s="168" t="s">
        <v>36</v>
      </c>
      <c r="L31" s="126">
        <f>+B31*Megrendelőlap!C32</f>
        <v>0</v>
      </c>
      <c r="M31" s="126">
        <f>+C31*Megrendelőlap!D32</f>
        <v>0</v>
      </c>
      <c r="N31" s="126">
        <f>+D31*Megrendelőlap!F32</f>
        <v>0</v>
      </c>
      <c r="O31" s="126">
        <f>+E31*Megrendelőlap!H32</f>
        <v>0</v>
      </c>
      <c r="P31" s="126">
        <f>+F31*Megrendelőlap!J32</f>
        <v>0</v>
      </c>
      <c r="Q31" s="126">
        <f>+G31*Megrendelőlap!L32</f>
        <v>0</v>
      </c>
      <c r="R31" s="126">
        <f>+H31*Megrendelőlap!N32</f>
        <v>0</v>
      </c>
      <c r="S31" s="126">
        <f>+I31*Megrendelőlap!P32</f>
        <v>0</v>
      </c>
    </row>
    <row r="32" spans="1:19" ht="12" customHeight="1">
      <c r="A32" s="164" t="s">
        <v>37</v>
      </c>
      <c r="B32" s="170">
        <v>8650</v>
      </c>
      <c r="C32" s="213">
        <v>2070</v>
      </c>
      <c r="D32" s="213">
        <v>1995</v>
      </c>
      <c r="E32" s="213">
        <v>1795</v>
      </c>
      <c r="F32" s="213">
        <v>1775</v>
      </c>
      <c r="G32" s="214">
        <v>2065</v>
      </c>
      <c r="H32" s="167"/>
      <c r="I32" s="167"/>
      <c r="J32" s="168" t="s">
        <v>37</v>
      </c>
      <c r="L32" s="126"/>
      <c r="M32" s="126">
        <f>+C32*Megrendelőlap!D33</f>
        <v>0</v>
      </c>
      <c r="N32" s="126">
        <f>+D32*Megrendelőlap!F33</f>
        <v>0</v>
      </c>
      <c r="O32" s="126">
        <f>+E32*Megrendelőlap!H33</f>
        <v>0</v>
      </c>
      <c r="P32" s="126">
        <f>+F32*Megrendelőlap!J33</f>
        <v>0</v>
      </c>
      <c r="Q32" s="126">
        <f>+G32*Megrendelőlap!L33</f>
        <v>0</v>
      </c>
      <c r="R32" s="126">
        <f>+H32*Megrendelőlap!N33</f>
        <v>0</v>
      </c>
      <c r="S32" s="126">
        <f>+I32*Megrendelőlap!P33</f>
        <v>0</v>
      </c>
    </row>
    <row r="33" spans="1:19" ht="12" customHeight="1">
      <c r="A33" s="164" t="s">
        <v>38</v>
      </c>
      <c r="B33" s="166"/>
      <c r="C33" s="213">
        <v>575</v>
      </c>
      <c r="D33" s="213">
        <v>580</v>
      </c>
      <c r="E33" s="213">
        <v>685</v>
      </c>
      <c r="F33" s="213">
        <v>605</v>
      </c>
      <c r="G33" s="214">
        <v>630</v>
      </c>
      <c r="H33" s="167"/>
      <c r="I33" s="167"/>
      <c r="J33" s="168" t="s">
        <v>38</v>
      </c>
      <c r="L33" s="126"/>
      <c r="M33" s="126">
        <f>+C33*Megrendelőlap!D34</f>
        <v>0</v>
      </c>
      <c r="N33" s="126">
        <f>+D33*Megrendelőlap!F34</f>
        <v>0</v>
      </c>
      <c r="O33" s="126">
        <f>+E33*Megrendelőlap!H34</f>
        <v>0</v>
      </c>
      <c r="P33" s="126">
        <f>+F33*Megrendelőlap!J34</f>
        <v>0</v>
      </c>
      <c r="Q33" s="126">
        <f>+G33*Megrendelőlap!L34</f>
        <v>0</v>
      </c>
      <c r="R33" s="126">
        <f>+H33*Megrendelőlap!N34</f>
        <v>0</v>
      </c>
      <c r="S33" s="126">
        <f>+I33*Megrendelőlap!P34</f>
        <v>0</v>
      </c>
    </row>
    <row r="34" spans="1:19" ht="12" customHeight="1">
      <c r="A34" s="164" t="s">
        <v>406</v>
      </c>
      <c r="B34" s="166"/>
      <c r="C34" s="213">
        <v>485</v>
      </c>
      <c r="D34" s="213">
        <v>490</v>
      </c>
      <c r="E34" s="213">
        <v>485</v>
      </c>
      <c r="F34" s="213">
        <v>505</v>
      </c>
      <c r="G34" s="214">
        <v>510</v>
      </c>
      <c r="H34" s="167"/>
      <c r="I34" s="167"/>
      <c r="J34" s="168"/>
      <c r="L34" s="126"/>
      <c r="M34" s="126"/>
      <c r="N34" s="126"/>
      <c r="O34" s="126"/>
      <c r="P34" s="126"/>
      <c r="Q34" s="126"/>
      <c r="R34" s="126"/>
      <c r="S34" s="126"/>
    </row>
    <row r="35" spans="1:19" ht="12" customHeight="1">
      <c r="A35" s="171" t="s">
        <v>407</v>
      </c>
      <c r="B35" s="166"/>
      <c r="C35" s="213">
        <v>495</v>
      </c>
      <c r="D35" s="213">
        <v>505</v>
      </c>
      <c r="E35" s="213">
        <v>490</v>
      </c>
      <c r="F35" s="213">
        <v>495</v>
      </c>
      <c r="G35" s="214">
        <v>490</v>
      </c>
      <c r="H35" s="167"/>
      <c r="I35" s="167"/>
      <c r="J35" s="172" t="s">
        <v>40</v>
      </c>
      <c r="L35" s="126"/>
      <c r="M35" s="126">
        <f>+C35*Megrendelőlap!D36</f>
        <v>0</v>
      </c>
      <c r="N35" s="126">
        <f>+D35*Megrendelőlap!F36</f>
        <v>0</v>
      </c>
      <c r="O35" s="126">
        <f>+E35*Megrendelőlap!H36</f>
        <v>0</v>
      </c>
      <c r="P35" s="126">
        <f>+F35*Megrendelőlap!J36</f>
        <v>0</v>
      </c>
      <c r="Q35" s="126">
        <f>+G35*Megrendelőlap!L36</f>
        <v>0</v>
      </c>
      <c r="R35" s="126">
        <f>+H35*Megrendelőlap!N36</f>
        <v>0</v>
      </c>
      <c r="S35" s="126">
        <f>+I35*Megrendelőlap!P36</f>
        <v>0</v>
      </c>
    </row>
    <row r="36" spans="1:19" ht="12" customHeight="1">
      <c r="A36" s="171" t="s">
        <v>408</v>
      </c>
      <c r="B36" s="166"/>
      <c r="C36" s="213">
        <v>490</v>
      </c>
      <c r="D36" s="213">
        <v>480</v>
      </c>
      <c r="E36" s="213">
        <v>505</v>
      </c>
      <c r="F36" s="213">
        <v>490</v>
      </c>
      <c r="G36" s="214">
        <v>480</v>
      </c>
      <c r="H36" s="167"/>
      <c r="I36" s="167"/>
      <c r="J36" s="172" t="s">
        <v>42</v>
      </c>
      <c r="L36" s="126"/>
      <c r="M36" s="126">
        <f>+C36*Megrendelőlap!D37</f>
        <v>0</v>
      </c>
      <c r="N36" s="126">
        <f>+D36*Megrendelőlap!F37</f>
        <v>0</v>
      </c>
      <c r="O36" s="126">
        <f>+E36*Megrendelőlap!H37</f>
        <v>0</v>
      </c>
      <c r="P36" s="126">
        <f>+F36*Megrendelőlap!J37</f>
        <v>0</v>
      </c>
      <c r="Q36" s="126">
        <f>+G36*Megrendelőlap!L37</f>
        <v>0</v>
      </c>
      <c r="R36" s="126">
        <f>+H36*Megrendelőlap!N37</f>
        <v>0</v>
      </c>
      <c r="S36" s="126">
        <f>+I36*Megrendelőlap!P37</f>
        <v>0</v>
      </c>
    </row>
    <row r="37" spans="1:19" ht="12" customHeight="1">
      <c r="A37" s="171" t="s">
        <v>409</v>
      </c>
      <c r="B37" s="166"/>
      <c r="C37" s="213">
        <v>250</v>
      </c>
      <c r="D37" s="213">
        <v>220</v>
      </c>
      <c r="E37" s="213">
        <v>235</v>
      </c>
      <c r="F37" s="213">
        <v>245</v>
      </c>
      <c r="G37" s="214">
        <v>250</v>
      </c>
      <c r="H37" s="167"/>
      <c r="I37" s="167"/>
      <c r="J37" s="172" t="s">
        <v>43</v>
      </c>
      <c r="L37" s="126"/>
      <c r="M37" s="126">
        <f>+C37*Megrendelőlap!D38</f>
        <v>0</v>
      </c>
      <c r="N37" s="126">
        <f>+D37*Megrendelőlap!F38</f>
        <v>0</v>
      </c>
      <c r="O37" s="126">
        <f>+E37*Megrendelőlap!H38</f>
        <v>0</v>
      </c>
      <c r="P37" s="126">
        <f>+F37*Megrendelőlap!J38</f>
        <v>0</v>
      </c>
      <c r="Q37" s="126">
        <f>+G37*Megrendelőlap!L38</f>
        <v>0</v>
      </c>
      <c r="R37" s="126">
        <f>+H37*Megrendelőlap!N38</f>
        <v>0</v>
      </c>
      <c r="S37" s="126">
        <f>+I37*Megrendelőlap!P38</f>
        <v>0</v>
      </c>
    </row>
    <row r="38" spans="1:19" ht="12" customHeight="1">
      <c r="A38" s="171" t="s">
        <v>410</v>
      </c>
      <c r="B38" s="166"/>
      <c r="C38" s="213">
        <v>170</v>
      </c>
      <c r="D38" s="213">
        <v>170</v>
      </c>
      <c r="E38" s="213">
        <v>170</v>
      </c>
      <c r="F38" s="213">
        <v>170</v>
      </c>
      <c r="G38" s="214">
        <v>170</v>
      </c>
      <c r="H38" s="167"/>
      <c r="I38" s="167"/>
      <c r="J38" s="172" t="s">
        <v>45</v>
      </c>
      <c r="L38" s="126"/>
      <c r="M38" s="126">
        <f>+C38*Megrendelőlap!D39</f>
        <v>0</v>
      </c>
      <c r="N38" s="126">
        <f>+D38*Megrendelőlap!F39</f>
        <v>0</v>
      </c>
      <c r="O38" s="126">
        <f>+E38*Megrendelőlap!H39</f>
        <v>0</v>
      </c>
      <c r="P38" s="126">
        <f>+F38*Megrendelőlap!J39</f>
        <v>0</v>
      </c>
      <c r="Q38" s="126">
        <f>+G38*Megrendelőlap!L39</f>
        <v>0</v>
      </c>
      <c r="R38" s="126">
        <f>+H38*Megrendelőlap!N39</f>
        <v>0</v>
      </c>
      <c r="S38" s="126">
        <f>+I38*Megrendelőlap!P39</f>
        <v>0</v>
      </c>
    </row>
    <row r="39" spans="1:19" ht="12" customHeight="1">
      <c r="A39" s="173" t="s">
        <v>46</v>
      </c>
      <c r="B39" s="166"/>
      <c r="C39" s="213">
        <v>105</v>
      </c>
      <c r="D39" s="213">
        <v>105</v>
      </c>
      <c r="E39" s="213">
        <v>105</v>
      </c>
      <c r="F39" s="213">
        <v>105</v>
      </c>
      <c r="G39" s="214">
        <v>105</v>
      </c>
      <c r="H39" s="167"/>
      <c r="I39" s="167"/>
      <c r="J39" s="172" t="s">
        <v>46</v>
      </c>
      <c r="L39" s="126"/>
      <c r="M39" s="126">
        <f>+C39*Megrendelőlap!D40</f>
        <v>0</v>
      </c>
      <c r="N39" s="126">
        <f>+D39*Megrendelőlap!F40</f>
        <v>0</v>
      </c>
      <c r="O39" s="126">
        <f>+E39*Megrendelőlap!H40</f>
        <v>0</v>
      </c>
      <c r="P39" s="126">
        <f>+F39*Megrendelőlap!J40</f>
        <v>0</v>
      </c>
      <c r="Q39" s="126">
        <f>+G39*Megrendelőlap!L40</f>
        <v>0</v>
      </c>
      <c r="R39" s="126">
        <f>+H39*Megrendelőlap!N40</f>
        <v>0</v>
      </c>
      <c r="S39" s="126">
        <f>+I39*Megrendelőlap!P40</f>
        <v>0</v>
      </c>
    </row>
    <row r="40" spans="1:19" ht="12" customHeight="1">
      <c r="A40" s="173" t="s">
        <v>273</v>
      </c>
      <c r="B40" s="215">
        <v>6400</v>
      </c>
      <c r="C40" s="213">
        <v>1425</v>
      </c>
      <c r="D40" s="213">
        <v>1355</v>
      </c>
      <c r="E40" s="213">
        <v>1365</v>
      </c>
      <c r="F40" s="213">
        <v>1390</v>
      </c>
      <c r="G40" s="214">
        <v>1465</v>
      </c>
      <c r="H40" s="167"/>
      <c r="I40" s="167"/>
      <c r="J40" s="172" t="s">
        <v>273</v>
      </c>
      <c r="L40" s="126">
        <f>+B40*Megrendelőlap!C41</f>
        <v>0</v>
      </c>
      <c r="M40" s="126">
        <f>+C40*Megrendelőlap!D41</f>
        <v>0</v>
      </c>
      <c r="N40" s="126">
        <f>+D40*Megrendelőlap!F41</f>
        <v>0</v>
      </c>
      <c r="O40" s="126">
        <f>+E40*Megrendelőlap!H41</f>
        <v>0</v>
      </c>
      <c r="P40" s="126">
        <f>+F40*Megrendelőlap!J41</f>
        <v>0</v>
      </c>
      <c r="Q40" s="126">
        <f>+G40*Megrendelőlap!L41</f>
        <v>0</v>
      </c>
      <c r="R40" s="126">
        <f>+H40*Megrendelőlap!N41</f>
        <v>0</v>
      </c>
      <c r="S40" s="126">
        <f>+I40*Megrendelőlap!P41</f>
        <v>0</v>
      </c>
    </row>
    <row r="41" spans="1:19" ht="12" customHeight="1" thickBot="1">
      <c r="A41" s="352" t="s">
        <v>274</v>
      </c>
      <c r="B41" s="346">
        <v>6400</v>
      </c>
      <c r="C41" s="346">
        <v>1425</v>
      </c>
      <c r="D41" s="346">
        <v>1355</v>
      </c>
      <c r="E41" s="346">
        <v>1365</v>
      </c>
      <c r="F41" s="346">
        <v>1390</v>
      </c>
      <c r="G41" s="347">
        <v>1465</v>
      </c>
      <c r="H41" s="348"/>
      <c r="I41" s="348"/>
      <c r="J41" s="353" t="s">
        <v>274</v>
      </c>
      <c r="L41" s="126">
        <f>+B41*Megrendelőlap!C42</f>
        <v>0</v>
      </c>
      <c r="M41" s="126">
        <f>+C41*Megrendelőlap!D42</f>
        <v>0</v>
      </c>
      <c r="N41" s="126">
        <f>+D41*Megrendelőlap!F42</f>
        <v>0</v>
      </c>
      <c r="O41" s="126">
        <f>+E41*Megrendelőlap!H42</f>
        <v>0</v>
      </c>
      <c r="P41" s="126">
        <f>+F41*Megrendelőlap!J42</f>
        <v>0</v>
      </c>
      <c r="Q41" s="126">
        <f>+G41*Megrendelőlap!L42</f>
        <v>0</v>
      </c>
      <c r="R41" s="126">
        <f>+H41*Megrendelőlap!N42</f>
        <v>0</v>
      </c>
      <c r="S41" s="126">
        <f>+I41*Megrendelőlap!P42</f>
        <v>0</v>
      </c>
    </row>
    <row r="42" spans="1:19" ht="12" customHeight="1">
      <c r="A42" s="350" t="s">
        <v>299</v>
      </c>
      <c r="B42" s="166"/>
      <c r="C42" s="212">
        <v>685</v>
      </c>
      <c r="D42" s="212">
        <v>675</v>
      </c>
      <c r="E42" s="212">
        <v>720</v>
      </c>
      <c r="F42" s="212">
        <v>805</v>
      </c>
      <c r="G42" s="284">
        <v>935</v>
      </c>
      <c r="H42" s="167"/>
      <c r="I42" s="167"/>
      <c r="J42" s="351" t="s">
        <v>299</v>
      </c>
      <c r="L42" s="126"/>
      <c r="M42" s="126">
        <f>+C42*Megrendelőlap!D43</f>
        <v>0</v>
      </c>
      <c r="N42" s="126">
        <f>+D42*Megrendelőlap!F43</f>
        <v>0</v>
      </c>
      <c r="O42" s="126">
        <f>+E42*Megrendelőlap!H43</f>
        <v>0</v>
      </c>
      <c r="P42" s="126">
        <f>+F42*Megrendelőlap!J43</f>
        <v>0</v>
      </c>
      <c r="Q42" s="126">
        <f>+G42*Megrendelőlap!L43</f>
        <v>0</v>
      </c>
      <c r="R42" s="126">
        <f>+H42*Megrendelőlap!N43</f>
        <v>0</v>
      </c>
      <c r="S42" s="126">
        <f>+I42*Megrendelőlap!P43</f>
        <v>0</v>
      </c>
    </row>
    <row r="43" spans="1:19" ht="12" customHeight="1">
      <c r="A43" s="173" t="s">
        <v>300</v>
      </c>
      <c r="B43" s="166"/>
      <c r="C43" s="213">
        <v>1370</v>
      </c>
      <c r="D43" s="213">
        <v>1420</v>
      </c>
      <c r="E43" s="213">
        <v>1575</v>
      </c>
      <c r="F43" s="213">
        <v>1360</v>
      </c>
      <c r="G43" s="214">
        <v>1410</v>
      </c>
      <c r="H43" s="167"/>
      <c r="I43" s="167"/>
      <c r="J43" s="172" t="s">
        <v>300</v>
      </c>
      <c r="L43" s="126"/>
      <c r="M43" s="126">
        <f>+C43*Megrendelőlap!D44</f>
        <v>0</v>
      </c>
      <c r="N43" s="126">
        <f>+D43*Megrendelőlap!F44</f>
        <v>0</v>
      </c>
      <c r="O43" s="126">
        <f>+E43*Megrendelőlap!H44</f>
        <v>0</v>
      </c>
      <c r="P43" s="126">
        <f>+F43*Megrendelőlap!J44</f>
        <v>0</v>
      </c>
      <c r="Q43" s="126">
        <f>+G43*Megrendelőlap!L44</f>
        <v>0</v>
      </c>
      <c r="R43" s="126">
        <f>+H43*Megrendelőlap!N44</f>
        <v>0</v>
      </c>
      <c r="S43" s="126">
        <f>+I43*Megrendelőlap!P44</f>
        <v>0</v>
      </c>
    </row>
    <row r="44" spans="1:19" ht="12" customHeight="1">
      <c r="A44" s="173" t="s">
        <v>301</v>
      </c>
      <c r="B44" s="166"/>
      <c r="C44" s="213">
        <v>1430</v>
      </c>
      <c r="D44" s="213">
        <v>1375</v>
      </c>
      <c r="E44" s="213">
        <v>1605</v>
      </c>
      <c r="F44" s="213">
        <v>1415</v>
      </c>
      <c r="G44" s="214">
        <v>1380</v>
      </c>
      <c r="H44" s="167"/>
      <c r="I44" s="167"/>
      <c r="J44" s="172" t="s">
        <v>301</v>
      </c>
      <c r="L44" s="126"/>
      <c r="M44" s="126">
        <f>+C44*Megrendelőlap!D45</f>
        <v>0</v>
      </c>
      <c r="N44" s="126">
        <f>+D44*Megrendelőlap!F45</f>
        <v>0</v>
      </c>
      <c r="O44" s="126">
        <f>+E44*Megrendelőlap!H45</f>
        <v>0</v>
      </c>
      <c r="P44" s="126">
        <f>+F44*Megrendelőlap!J45</f>
        <v>0</v>
      </c>
      <c r="Q44" s="126">
        <f>+G44*Megrendelőlap!L45</f>
        <v>0</v>
      </c>
      <c r="R44" s="126">
        <f>+H44*Megrendelőlap!N45</f>
        <v>0</v>
      </c>
      <c r="S44" s="126">
        <f>+I44*Megrendelőlap!P45</f>
        <v>0</v>
      </c>
    </row>
    <row r="45" spans="1:19" ht="12" customHeight="1">
      <c r="A45" s="173" t="s">
        <v>302</v>
      </c>
      <c r="B45" s="166"/>
      <c r="C45" s="213">
        <v>1560</v>
      </c>
      <c r="D45" s="213">
        <v>1610</v>
      </c>
      <c r="E45" s="213">
        <v>1660</v>
      </c>
      <c r="F45" s="213">
        <v>1540</v>
      </c>
      <c r="G45" s="214">
        <v>1530</v>
      </c>
      <c r="H45" s="167"/>
      <c r="I45" s="167"/>
      <c r="J45" s="172" t="s">
        <v>302</v>
      </c>
      <c r="L45" s="126"/>
      <c r="M45" s="126">
        <f>+C45*Megrendelőlap!D46</f>
        <v>0</v>
      </c>
      <c r="N45" s="126">
        <f>+D45*Megrendelőlap!F46</f>
        <v>0</v>
      </c>
      <c r="O45" s="126">
        <f>+E45*Megrendelőlap!H46</f>
        <v>0</v>
      </c>
      <c r="P45" s="126">
        <f>+F45*Megrendelőlap!J46</f>
        <v>0</v>
      </c>
      <c r="Q45" s="126">
        <f>+G45*Megrendelőlap!L46</f>
        <v>0</v>
      </c>
      <c r="R45" s="126">
        <f>+H45*Megrendelőlap!N46</f>
        <v>0</v>
      </c>
      <c r="S45" s="126">
        <f>+I45*Megrendelőlap!P46</f>
        <v>0</v>
      </c>
    </row>
    <row r="46" spans="1:19" ht="12" customHeight="1">
      <c r="A46" s="173" t="s">
        <v>303</v>
      </c>
      <c r="B46" s="166"/>
      <c r="C46" s="213">
        <v>1660</v>
      </c>
      <c r="D46" s="213">
        <v>1560</v>
      </c>
      <c r="E46" s="213">
        <v>1635</v>
      </c>
      <c r="F46" s="213">
        <v>1645</v>
      </c>
      <c r="G46" s="214">
        <v>1560</v>
      </c>
      <c r="H46" s="167"/>
      <c r="I46" s="167"/>
      <c r="J46" s="172" t="s">
        <v>303</v>
      </c>
      <c r="L46" s="126"/>
      <c r="M46" s="126">
        <f>+C46*Megrendelőlap!D47</f>
        <v>0</v>
      </c>
      <c r="N46" s="126">
        <f>+D46*Megrendelőlap!F47</f>
        <v>0</v>
      </c>
      <c r="O46" s="126">
        <f>+E46*Megrendelőlap!H47</f>
        <v>0</v>
      </c>
      <c r="P46" s="126">
        <f>+F46*Megrendelőlap!J47</f>
        <v>0</v>
      </c>
      <c r="Q46" s="126">
        <f>+G46*Megrendelőlap!L47</f>
        <v>0</v>
      </c>
      <c r="R46" s="126">
        <f>+H46*Megrendelőlap!N47</f>
        <v>0</v>
      </c>
      <c r="S46" s="126">
        <f>+I46*Megrendelőlap!P47</f>
        <v>0</v>
      </c>
    </row>
    <row r="47" spans="1:19" ht="12" customHeight="1">
      <c r="A47" s="173" t="s">
        <v>304</v>
      </c>
      <c r="B47" s="166"/>
      <c r="C47" s="213">
        <v>1820</v>
      </c>
      <c r="D47" s="213">
        <v>1655</v>
      </c>
      <c r="E47" s="213">
        <v>1680</v>
      </c>
      <c r="F47" s="213">
        <v>1560</v>
      </c>
      <c r="G47" s="214">
        <v>1630</v>
      </c>
      <c r="H47" s="167"/>
      <c r="I47" s="167"/>
      <c r="J47" s="172" t="s">
        <v>304</v>
      </c>
      <c r="L47" s="126"/>
      <c r="M47" s="126">
        <f>+C47*Megrendelőlap!D48</f>
        <v>0</v>
      </c>
      <c r="N47" s="126">
        <f>+D47*Megrendelőlap!F48</f>
        <v>0</v>
      </c>
      <c r="O47" s="126">
        <f>+E47*Megrendelőlap!H48</f>
        <v>0</v>
      </c>
      <c r="P47" s="126">
        <f>+F47*Megrendelőlap!J48</f>
        <v>0</v>
      </c>
      <c r="Q47" s="126">
        <f>+G47*Megrendelőlap!L48</f>
        <v>0</v>
      </c>
      <c r="R47" s="126">
        <f>+H47*Megrendelőlap!N48</f>
        <v>0</v>
      </c>
      <c r="S47" s="126">
        <f>+I47*Megrendelőlap!P48</f>
        <v>0</v>
      </c>
    </row>
    <row r="48" spans="1:19" ht="12" customHeight="1">
      <c r="A48" s="173" t="s">
        <v>305</v>
      </c>
      <c r="B48" s="165">
        <v>9350</v>
      </c>
      <c r="C48" s="213">
        <v>2245</v>
      </c>
      <c r="D48" s="213">
        <v>2185</v>
      </c>
      <c r="E48" s="213">
        <v>2225</v>
      </c>
      <c r="F48" s="213">
        <v>2265</v>
      </c>
      <c r="G48" s="214">
        <v>2170</v>
      </c>
      <c r="H48" s="167"/>
      <c r="I48" s="167"/>
      <c r="J48" s="172" t="s">
        <v>305</v>
      </c>
      <c r="L48" s="126">
        <f>+B48*Megrendelőlap!C49</f>
        <v>0</v>
      </c>
      <c r="M48" s="126">
        <f>+C48*Megrendelőlap!D49</f>
        <v>0</v>
      </c>
      <c r="N48" s="126">
        <f>+D48*Megrendelőlap!F49</f>
        <v>0</v>
      </c>
      <c r="O48" s="126">
        <f>+E48*Megrendelőlap!H49</f>
        <v>0</v>
      </c>
      <c r="P48" s="126">
        <f>+F48*Megrendelőlap!J49</f>
        <v>0</v>
      </c>
      <c r="Q48" s="126">
        <f>+G48*Megrendelőlap!L49</f>
        <v>0</v>
      </c>
      <c r="R48" s="126">
        <f>+H48*Megrendelőlap!N49</f>
        <v>0</v>
      </c>
      <c r="S48" s="126">
        <f>+I48*Megrendelőlap!P49</f>
        <v>0</v>
      </c>
    </row>
    <row r="49" spans="1:19" ht="12" customHeight="1" thickBot="1">
      <c r="A49" s="354" t="s">
        <v>306</v>
      </c>
      <c r="B49" s="345"/>
      <c r="C49" s="346">
        <v>730</v>
      </c>
      <c r="D49" s="346">
        <v>725</v>
      </c>
      <c r="E49" s="346">
        <v>735</v>
      </c>
      <c r="F49" s="346">
        <v>760</v>
      </c>
      <c r="G49" s="347">
        <v>710</v>
      </c>
      <c r="H49" s="348"/>
      <c r="I49" s="348"/>
      <c r="J49" s="353" t="s">
        <v>306</v>
      </c>
      <c r="L49" s="126"/>
      <c r="M49" s="126">
        <f>+C49*Megrendelőlap!D50</f>
        <v>0</v>
      </c>
      <c r="N49" s="126">
        <f>+D49*Megrendelőlap!F50</f>
        <v>0</v>
      </c>
      <c r="O49" s="126">
        <f>+E49*Megrendelőlap!H50</f>
        <v>0</v>
      </c>
      <c r="P49" s="126">
        <f>+F49*Megrendelőlap!J50</f>
        <v>0</v>
      </c>
      <c r="Q49" s="126">
        <f>+G49*Megrendelőlap!L50</f>
        <v>0</v>
      </c>
      <c r="R49" s="126">
        <f>+H49*Megrendelőlap!N50</f>
        <v>0</v>
      </c>
      <c r="S49" s="126">
        <f>+I49*Megrendelőlap!P50</f>
        <v>0</v>
      </c>
    </row>
    <row r="50" spans="1:19" ht="12" customHeight="1">
      <c r="A50" s="350" t="s">
        <v>491</v>
      </c>
      <c r="B50" s="166"/>
      <c r="C50" s="212">
        <v>1895</v>
      </c>
      <c r="D50" s="212">
        <v>1995</v>
      </c>
      <c r="E50" s="212">
        <v>1815</v>
      </c>
      <c r="F50" s="212">
        <v>1740</v>
      </c>
      <c r="G50" s="284">
        <v>1795</v>
      </c>
      <c r="H50" s="167"/>
      <c r="I50" s="167"/>
      <c r="J50" s="351"/>
      <c r="L50" s="126"/>
      <c r="M50" s="126"/>
      <c r="N50" s="126"/>
      <c r="O50" s="126"/>
      <c r="P50" s="126"/>
      <c r="Q50" s="126"/>
      <c r="R50" s="126"/>
      <c r="S50" s="126"/>
    </row>
    <row r="51" spans="1:19" ht="12" customHeight="1">
      <c r="A51" s="173" t="s">
        <v>55</v>
      </c>
      <c r="B51" s="166"/>
      <c r="C51" s="213">
        <v>1545</v>
      </c>
      <c r="D51" s="213">
        <v>1565</v>
      </c>
      <c r="E51" s="213">
        <v>1560</v>
      </c>
      <c r="F51" s="213">
        <v>1570</v>
      </c>
      <c r="G51" s="214">
        <v>1550</v>
      </c>
      <c r="H51" s="167"/>
      <c r="I51" s="167"/>
      <c r="J51" s="172" t="s">
        <v>55</v>
      </c>
      <c r="L51" s="126"/>
      <c r="M51" s="126">
        <f>+C51*Megrendelőlap!D51</f>
        <v>0</v>
      </c>
      <c r="N51" s="126">
        <f>+D51*Megrendelőlap!F51</f>
        <v>0</v>
      </c>
      <c r="O51" s="126">
        <f>+E51*Megrendelőlap!H51</f>
        <v>0</v>
      </c>
      <c r="P51" s="126">
        <f>+F51*Megrendelőlap!J51</f>
        <v>0</v>
      </c>
      <c r="Q51" s="126">
        <f>+G51*Megrendelőlap!L51</f>
        <v>0</v>
      </c>
      <c r="R51" s="126">
        <f>+H51*Megrendelőlap!N51</f>
        <v>0</v>
      </c>
      <c r="S51" s="126">
        <f>+I51*Megrendelőlap!P51</f>
        <v>0</v>
      </c>
    </row>
    <row r="52" spans="1:19" ht="12" customHeight="1">
      <c r="A52" s="173" t="s">
        <v>57</v>
      </c>
      <c r="B52" s="166"/>
      <c r="C52" s="213">
        <v>1165</v>
      </c>
      <c r="D52" s="213">
        <v>1190</v>
      </c>
      <c r="E52" s="213">
        <v>1155</v>
      </c>
      <c r="F52" s="213">
        <v>1150</v>
      </c>
      <c r="G52" s="214">
        <v>1145</v>
      </c>
      <c r="H52" s="167"/>
      <c r="I52" s="167"/>
      <c r="J52" s="172" t="s">
        <v>57</v>
      </c>
      <c r="L52" s="126"/>
      <c r="M52" s="126">
        <f>+C52*Megrendelőlap!D52</f>
        <v>0</v>
      </c>
      <c r="N52" s="126">
        <f>+D52*Megrendelőlap!F52</f>
        <v>0</v>
      </c>
      <c r="O52" s="126">
        <f>+E52*Megrendelőlap!H52</f>
        <v>0</v>
      </c>
      <c r="P52" s="126">
        <f>+F52*Megrendelőlap!J52</f>
        <v>0</v>
      </c>
      <c r="Q52" s="126">
        <f>+G52*Megrendelőlap!L52</f>
        <v>0</v>
      </c>
      <c r="R52" s="126">
        <f>+H52*Megrendelőlap!N52</f>
        <v>0</v>
      </c>
      <c r="S52" s="126">
        <f>+I52*Megrendelőlap!P52</f>
        <v>0</v>
      </c>
    </row>
    <row r="53" spans="1:19" ht="12" customHeight="1">
      <c r="A53" s="173" t="s">
        <v>59</v>
      </c>
      <c r="B53" s="166"/>
      <c r="C53" s="213">
        <v>1550</v>
      </c>
      <c r="D53" s="213">
        <v>1580</v>
      </c>
      <c r="E53" s="213">
        <v>1540</v>
      </c>
      <c r="F53" s="213">
        <v>1565</v>
      </c>
      <c r="G53" s="214">
        <v>1540</v>
      </c>
      <c r="H53" s="167"/>
      <c r="I53" s="167"/>
      <c r="J53" s="172" t="s">
        <v>59</v>
      </c>
      <c r="L53" s="126"/>
      <c r="M53" s="126">
        <f>+C53*Megrendelőlap!D53</f>
        <v>0</v>
      </c>
      <c r="N53" s="126">
        <f>+D53*Megrendelőlap!F53</f>
        <v>0</v>
      </c>
      <c r="O53" s="126">
        <f>+E53*Megrendelőlap!H53</f>
        <v>0</v>
      </c>
      <c r="P53" s="126">
        <f>+F53*Megrendelőlap!J53</f>
        <v>0</v>
      </c>
      <c r="Q53" s="126">
        <f>+G53*Megrendelőlap!L53</f>
        <v>0</v>
      </c>
      <c r="R53" s="126">
        <f>+H53*Megrendelőlap!N53</f>
        <v>0</v>
      </c>
      <c r="S53" s="126">
        <f>+I53*Megrendelőlap!P53</f>
        <v>0</v>
      </c>
    </row>
    <row r="54" spans="1:19" ht="12" customHeight="1">
      <c r="A54" s="173" t="s">
        <v>61</v>
      </c>
      <c r="B54" s="166"/>
      <c r="C54" s="213">
        <v>1605</v>
      </c>
      <c r="D54" s="213">
        <v>1575</v>
      </c>
      <c r="E54" s="213">
        <v>1520</v>
      </c>
      <c r="F54" s="213">
        <v>1505</v>
      </c>
      <c r="G54" s="214">
        <v>1560</v>
      </c>
      <c r="H54" s="167"/>
      <c r="I54" s="167"/>
      <c r="J54" s="172" t="s">
        <v>61</v>
      </c>
      <c r="L54" s="126"/>
      <c r="M54" s="126">
        <f>+C54*Megrendelőlap!D54</f>
        <v>0</v>
      </c>
      <c r="N54" s="126">
        <f>+D54*Megrendelőlap!F54</f>
        <v>0</v>
      </c>
      <c r="O54" s="126">
        <f>+E54*Megrendelőlap!H54</f>
        <v>0</v>
      </c>
      <c r="P54" s="126">
        <f>+F54*Megrendelőlap!J54</f>
        <v>0</v>
      </c>
      <c r="Q54" s="126">
        <f>+G54*Megrendelőlap!L54</f>
        <v>0</v>
      </c>
      <c r="R54" s="126">
        <f>+H54*Megrendelőlap!N54</f>
        <v>0</v>
      </c>
      <c r="S54" s="126">
        <f>+I54*Megrendelőlap!P54</f>
        <v>0</v>
      </c>
    </row>
    <row r="55" spans="1:19" ht="12" customHeight="1">
      <c r="A55" s="173" t="s">
        <v>63</v>
      </c>
      <c r="B55" s="170">
        <v>8150</v>
      </c>
      <c r="C55" s="213">
        <v>1830</v>
      </c>
      <c r="D55" s="213">
        <v>1735</v>
      </c>
      <c r="E55" s="213">
        <v>1720</v>
      </c>
      <c r="F55" s="213">
        <v>1775</v>
      </c>
      <c r="G55" s="214">
        <v>1790</v>
      </c>
      <c r="H55" s="167"/>
      <c r="I55" s="167"/>
      <c r="J55" s="172" t="s">
        <v>108</v>
      </c>
      <c r="L55" s="126">
        <f>+B55*Megrendelőlap!C55</f>
        <v>0</v>
      </c>
      <c r="M55" s="126">
        <f>+C55*Megrendelőlap!D55</f>
        <v>0</v>
      </c>
      <c r="N55" s="126">
        <f>+D55*Megrendelőlap!F55</f>
        <v>0</v>
      </c>
      <c r="O55" s="126">
        <f>+E55*Megrendelőlap!H55</f>
        <v>0</v>
      </c>
      <c r="P55" s="126">
        <f>+F55*Megrendelőlap!J55</f>
        <v>0</v>
      </c>
      <c r="Q55" s="126">
        <f>+G55*Megrendelőlap!L55</f>
        <v>0</v>
      </c>
      <c r="R55" s="126">
        <f>+H55*Megrendelőlap!N55</f>
        <v>0</v>
      </c>
      <c r="S55" s="126">
        <f>+I55*Megrendelőlap!P55</f>
        <v>0</v>
      </c>
    </row>
    <row r="56" spans="1:19" ht="12" customHeight="1">
      <c r="A56" s="173" t="s">
        <v>64</v>
      </c>
      <c r="B56" s="166"/>
      <c r="C56" s="213">
        <v>1560</v>
      </c>
      <c r="D56" s="213">
        <v>1375</v>
      </c>
      <c r="E56" s="213">
        <v>1550</v>
      </c>
      <c r="F56" s="213">
        <v>1510</v>
      </c>
      <c r="G56" s="214">
        <v>1550</v>
      </c>
      <c r="H56" s="167"/>
      <c r="I56" s="167"/>
      <c r="J56" s="172" t="s">
        <v>64</v>
      </c>
      <c r="L56" s="126"/>
      <c r="M56" s="126">
        <f>+C56*Megrendelőlap!D56</f>
        <v>0</v>
      </c>
      <c r="N56" s="126">
        <f>+D56*Megrendelőlap!F56</f>
        <v>0</v>
      </c>
      <c r="O56" s="126">
        <f>+E56*Megrendelőlap!H56</f>
        <v>0</v>
      </c>
      <c r="P56" s="126">
        <f>+F56*Megrendelőlap!J56</f>
        <v>0</v>
      </c>
      <c r="Q56" s="126">
        <f>+G56*Megrendelőlap!L56</f>
        <v>0</v>
      </c>
      <c r="R56" s="126">
        <f>+H56*Megrendelőlap!N56</f>
        <v>0</v>
      </c>
      <c r="S56" s="126">
        <f>+I56*Megrendelőlap!P56</f>
        <v>0</v>
      </c>
    </row>
    <row r="57" spans="1:19" ht="12" customHeight="1">
      <c r="A57" s="173" t="s">
        <v>66</v>
      </c>
      <c r="B57" s="166"/>
      <c r="C57" s="213">
        <v>1390</v>
      </c>
      <c r="D57" s="213">
        <v>1450</v>
      </c>
      <c r="E57" s="213">
        <v>1440</v>
      </c>
      <c r="F57" s="165">
        <v>1405</v>
      </c>
      <c r="G57" s="214">
        <v>1440</v>
      </c>
      <c r="H57" s="167"/>
      <c r="I57" s="167"/>
      <c r="J57" s="172" t="s">
        <v>66</v>
      </c>
      <c r="L57" s="126"/>
      <c r="M57" s="126">
        <f>+C57*Megrendelőlap!D57</f>
        <v>0</v>
      </c>
      <c r="N57" s="126">
        <f>+D57*Megrendelőlap!F57</f>
        <v>0</v>
      </c>
      <c r="O57" s="126">
        <f>+E57*Megrendelőlap!H57</f>
        <v>0</v>
      </c>
      <c r="P57" s="126">
        <f>+F57*Megrendelőlap!J57</f>
        <v>0</v>
      </c>
      <c r="Q57" s="126">
        <f>+G57*Megrendelőlap!L57</f>
        <v>0</v>
      </c>
      <c r="R57" s="126">
        <f>+H57*Megrendelőlap!N57</f>
        <v>0</v>
      </c>
      <c r="S57" s="126">
        <f>+I57*Megrendelőlap!P57</f>
        <v>0</v>
      </c>
    </row>
    <row r="58" spans="1:19" ht="12" customHeight="1">
      <c r="A58" s="171" t="s">
        <v>68</v>
      </c>
      <c r="B58" s="166"/>
      <c r="C58" s="213">
        <v>1550</v>
      </c>
      <c r="D58" s="213">
        <v>1560</v>
      </c>
      <c r="E58" s="213">
        <v>1655</v>
      </c>
      <c r="F58" s="213">
        <v>1455</v>
      </c>
      <c r="G58" s="214">
        <v>1570</v>
      </c>
      <c r="H58" s="167"/>
      <c r="I58" s="167"/>
      <c r="J58" s="172" t="s">
        <v>68</v>
      </c>
      <c r="L58" s="126"/>
      <c r="M58" s="126">
        <f>+C58*Megrendelőlap!D58</f>
        <v>0</v>
      </c>
      <c r="N58" s="126">
        <f>+D58*Megrendelőlap!F58</f>
        <v>0</v>
      </c>
      <c r="O58" s="126">
        <f>+E58*Megrendelőlap!H58</f>
        <v>0</v>
      </c>
      <c r="P58" s="126">
        <f>+F58*Megrendelőlap!J58</f>
        <v>0</v>
      </c>
      <c r="Q58" s="126">
        <f>+G58*Megrendelőlap!L58</f>
        <v>0</v>
      </c>
      <c r="R58" s="126">
        <f>+H58*Megrendelőlap!N58</f>
        <v>0</v>
      </c>
      <c r="S58" s="126">
        <f>+I58*Megrendelőlap!P58</f>
        <v>0</v>
      </c>
    </row>
    <row r="59" spans="1:19" ht="12" customHeight="1">
      <c r="A59" s="171" t="s">
        <v>70</v>
      </c>
      <c r="B59" s="174"/>
      <c r="C59" s="213">
        <v>615</v>
      </c>
      <c r="D59" s="213">
        <v>645</v>
      </c>
      <c r="E59" s="213">
        <v>605</v>
      </c>
      <c r="F59" s="213">
        <v>595</v>
      </c>
      <c r="G59" s="216">
        <v>625</v>
      </c>
      <c r="H59" s="175"/>
      <c r="I59" s="175"/>
      <c r="J59" s="176" t="s">
        <v>72</v>
      </c>
      <c r="L59" s="126"/>
      <c r="M59" s="126">
        <f>+C59*Megrendelőlap!D60</f>
        <v>0</v>
      </c>
      <c r="N59" s="126">
        <f>+D59*Megrendelőlap!F60</f>
        <v>0</v>
      </c>
      <c r="O59" s="126">
        <f>+E59*Megrendelőlap!H60</f>
        <v>0</v>
      </c>
      <c r="P59" s="126">
        <f>+F59*Megrendelőlap!J60</f>
        <v>0</v>
      </c>
      <c r="Q59" s="126">
        <f>+G59*Megrendelőlap!L60</f>
        <v>0</v>
      </c>
      <c r="R59" s="126">
        <f>+H59*Megrendelőlap!N60</f>
        <v>0</v>
      </c>
      <c r="S59" s="126">
        <f>+I59*Megrendelőlap!P60</f>
        <v>0</v>
      </c>
    </row>
    <row r="60" spans="1:19" ht="12.75">
      <c r="A60" s="173" t="s">
        <v>72</v>
      </c>
      <c r="B60" s="217">
        <f>SUM(C60:I60)</f>
        <v>19040</v>
      </c>
      <c r="C60" s="218">
        <v>2720</v>
      </c>
      <c r="D60" s="218">
        <v>2720</v>
      </c>
      <c r="E60" s="218">
        <v>2720</v>
      </c>
      <c r="F60" s="218">
        <v>2720</v>
      </c>
      <c r="G60" s="218">
        <v>2720</v>
      </c>
      <c r="H60" s="218">
        <v>2720</v>
      </c>
      <c r="I60" s="218">
        <v>2720</v>
      </c>
      <c r="J60" s="172" t="s">
        <v>74</v>
      </c>
      <c r="L60" s="126"/>
      <c r="M60" s="126">
        <f>+C60*Megrendelőlap!D61</f>
        <v>0</v>
      </c>
      <c r="N60" s="126">
        <f>+D60*Megrendelőlap!F61</f>
        <v>0</v>
      </c>
      <c r="O60" s="126">
        <f>+E60*Megrendelőlap!H61</f>
        <v>0</v>
      </c>
      <c r="P60" s="126">
        <f>+F60*Megrendelőlap!J61</f>
        <v>0</v>
      </c>
      <c r="Q60" s="126">
        <f>+G60*Megrendelőlap!L61</f>
        <v>0</v>
      </c>
      <c r="R60" s="126">
        <f>+H60*Megrendelőlap!N61</f>
        <v>0</v>
      </c>
      <c r="S60" s="126">
        <f>+I60*Megrendelőlap!P61</f>
        <v>0</v>
      </c>
    </row>
    <row r="61" spans="1:19" ht="13.5" thickBot="1">
      <c r="A61" s="358" t="s">
        <v>203</v>
      </c>
      <c r="B61" s="345"/>
      <c r="C61" s="359">
        <v>170</v>
      </c>
      <c r="D61" s="359">
        <v>170</v>
      </c>
      <c r="E61" s="359">
        <v>170</v>
      </c>
      <c r="F61" s="359">
        <v>170</v>
      </c>
      <c r="G61" s="359">
        <v>170</v>
      </c>
      <c r="H61" s="345"/>
      <c r="I61" s="348"/>
      <c r="J61" s="353" t="s">
        <v>203</v>
      </c>
      <c r="L61" s="126">
        <f>+B61*Megrendelőlap!C62</f>
        <v>0</v>
      </c>
      <c r="M61" s="126">
        <f>+C61*Megrendelőlap!D62</f>
        <v>0</v>
      </c>
      <c r="N61" s="126">
        <f>+D61*Megrendelőlap!F62</f>
        <v>0</v>
      </c>
      <c r="O61" s="126">
        <f>+E61*Megrendelőlap!H62</f>
        <v>0</v>
      </c>
      <c r="P61" s="126">
        <f>+F61*Megrendelőlap!J62</f>
        <v>0</v>
      </c>
      <c r="Q61" s="126">
        <f>+G61*Megrendelőlap!L62</f>
        <v>0</v>
      </c>
      <c r="R61" s="126">
        <f>+H61*Megrendelőlap!N62</f>
        <v>0</v>
      </c>
      <c r="S61" s="126">
        <f>+I61*Megrendelőlap!P62</f>
        <v>0</v>
      </c>
    </row>
    <row r="62" spans="1:20" ht="12.75">
      <c r="A62" s="355" t="s">
        <v>284</v>
      </c>
      <c r="B62" s="166"/>
      <c r="C62" s="356">
        <v>630</v>
      </c>
      <c r="D62" s="356">
        <v>710</v>
      </c>
      <c r="E62" s="356">
        <v>680</v>
      </c>
      <c r="F62" s="356">
        <v>710</v>
      </c>
      <c r="G62" s="357">
        <v>715</v>
      </c>
      <c r="H62" s="167"/>
      <c r="I62" s="167"/>
      <c r="J62" s="351" t="s">
        <v>284</v>
      </c>
      <c r="M62" s="126">
        <f>+C62*Megrendelőlap!D64</f>
        <v>0</v>
      </c>
      <c r="N62" s="126">
        <f>+D62*Megrendelőlap!F64</f>
        <v>0</v>
      </c>
      <c r="O62" s="126">
        <f>+E62*Megrendelőlap!H64</f>
        <v>0</v>
      </c>
      <c r="P62" s="126">
        <f>+F62*Megrendelőlap!J64</f>
        <v>0</v>
      </c>
      <c r="Q62" s="126">
        <f>+G62*Megrendelőlap!L64</f>
        <v>0</v>
      </c>
      <c r="R62" s="126">
        <f>+H62*Megrendelőlap!N64</f>
        <v>0</v>
      </c>
      <c r="S62" s="126">
        <f>+I62*Megrendelőlap!P64</f>
        <v>0</v>
      </c>
      <c r="T62" s="126"/>
    </row>
    <row r="63" spans="1:20" ht="12.75">
      <c r="A63" s="219" t="s">
        <v>285</v>
      </c>
      <c r="B63" s="166"/>
      <c r="C63" s="191">
        <v>1395</v>
      </c>
      <c r="D63" s="191">
        <v>1595</v>
      </c>
      <c r="E63" s="191">
        <v>1290</v>
      </c>
      <c r="F63" s="191">
        <v>1345</v>
      </c>
      <c r="G63" s="250">
        <v>1390</v>
      </c>
      <c r="H63" s="292">
        <v>1145</v>
      </c>
      <c r="I63" s="167"/>
      <c r="J63" s="172" t="s">
        <v>285</v>
      </c>
      <c r="M63" s="126">
        <f>+C63*Megrendelőlap!D65</f>
        <v>0</v>
      </c>
      <c r="N63" s="126">
        <f>+D63*Megrendelőlap!F65</f>
        <v>0</v>
      </c>
      <c r="O63" s="126">
        <f>+E63*Megrendelőlap!H65</f>
        <v>0</v>
      </c>
      <c r="P63" s="126">
        <f>+F63*Megrendelőlap!J65</f>
        <v>0</v>
      </c>
      <c r="Q63" s="126">
        <f>+G63*Megrendelőlap!L65</f>
        <v>0</v>
      </c>
      <c r="R63" s="126">
        <f>+H63*Megrendelőlap!N65</f>
        <v>0</v>
      </c>
      <c r="S63" s="126">
        <f>+I63*Megrendelőlap!P65</f>
        <v>0</v>
      </c>
      <c r="T63" s="126"/>
    </row>
    <row r="64" spans="1:20" ht="12.75">
      <c r="A64" s="219" t="s">
        <v>286</v>
      </c>
      <c r="B64" s="166"/>
      <c r="C64" s="191">
        <v>1230</v>
      </c>
      <c r="D64" s="191">
        <v>1195</v>
      </c>
      <c r="E64" s="191">
        <v>1275</v>
      </c>
      <c r="F64" s="191">
        <v>1190</v>
      </c>
      <c r="G64" s="250">
        <v>1145</v>
      </c>
      <c r="H64" s="167"/>
      <c r="I64" s="167"/>
      <c r="J64" s="172" t="s">
        <v>286</v>
      </c>
      <c r="M64" s="126">
        <f>+C64*Megrendelőlap!D66</f>
        <v>0</v>
      </c>
      <c r="N64" s="126">
        <f>+D64*Megrendelőlap!F66</f>
        <v>0</v>
      </c>
      <c r="O64" s="126">
        <f>+E64*Megrendelőlap!H66</f>
        <v>0</v>
      </c>
      <c r="P64" s="126">
        <f>+F64*Megrendelőlap!J66</f>
        <v>0</v>
      </c>
      <c r="Q64" s="126">
        <f>+G64*Megrendelőlap!L66</f>
        <v>0</v>
      </c>
      <c r="R64" s="126">
        <f>+H64*Megrendelőlap!N66</f>
        <v>0</v>
      </c>
      <c r="S64" s="126">
        <f>+I64*Megrendelőlap!P66</f>
        <v>0</v>
      </c>
      <c r="T64" s="126"/>
    </row>
    <row r="65" spans="1:20" ht="12.75">
      <c r="A65" s="219" t="s">
        <v>287</v>
      </c>
      <c r="B65" s="166"/>
      <c r="C65" s="191">
        <v>1395</v>
      </c>
      <c r="D65" s="191">
        <v>1180</v>
      </c>
      <c r="E65" s="191">
        <v>1190</v>
      </c>
      <c r="F65" s="191">
        <v>1345</v>
      </c>
      <c r="G65" s="250">
        <v>1340</v>
      </c>
      <c r="H65" s="167"/>
      <c r="I65" s="167"/>
      <c r="J65" s="172" t="s">
        <v>287</v>
      </c>
      <c r="M65" s="126">
        <f>+C65*Megrendelőlap!D67</f>
        <v>0</v>
      </c>
      <c r="N65" s="126">
        <f>+D65*Megrendelőlap!F67</f>
        <v>0</v>
      </c>
      <c r="O65" s="126">
        <f>+E65*Megrendelőlap!H67</f>
        <v>0</v>
      </c>
      <c r="P65" s="126">
        <f>+F65*Megrendelőlap!J67</f>
        <v>0</v>
      </c>
      <c r="Q65" s="126">
        <f>+G65*Megrendelőlap!L67</f>
        <v>0</v>
      </c>
      <c r="R65" s="126">
        <f>+H65*Megrendelőlap!N67</f>
        <v>0</v>
      </c>
      <c r="S65" s="126">
        <f>+I65*Megrendelőlap!P67</f>
        <v>0</v>
      </c>
      <c r="T65" s="126"/>
    </row>
    <row r="66" spans="1:20" ht="12.75">
      <c r="A66" s="219" t="s">
        <v>288</v>
      </c>
      <c r="B66" s="166"/>
      <c r="C66" s="191">
        <v>1405</v>
      </c>
      <c r="D66" s="191">
        <v>1245</v>
      </c>
      <c r="E66" s="191">
        <v>1445</v>
      </c>
      <c r="F66" s="191">
        <v>1245</v>
      </c>
      <c r="G66" s="250">
        <v>1325</v>
      </c>
      <c r="H66" s="292">
        <v>1175</v>
      </c>
      <c r="I66" s="167"/>
      <c r="J66" s="172" t="s">
        <v>288</v>
      </c>
      <c r="M66" s="126">
        <f>+C66*Megrendelőlap!D68</f>
        <v>0</v>
      </c>
      <c r="N66" s="126">
        <f>+D66*Megrendelőlap!F68</f>
        <v>0</v>
      </c>
      <c r="O66" s="126">
        <f>+E66*Megrendelőlap!H68</f>
        <v>0</v>
      </c>
      <c r="P66" s="126">
        <f>+F66*Megrendelőlap!J68</f>
        <v>0</v>
      </c>
      <c r="Q66" s="126">
        <f>+G66*Megrendelőlap!L68</f>
        <v>0</v>
      </c>
      <c r="R66" s="126">
        <f>+H66*Megrendelőlap!N68</f>
        <v>0</v>
      </c>
      <c r="S66" s="126">
        <f>+I66*Megrendelőlap!P68</f>
        <v>0</v>
      </c>
      <c r="T66" s="126"/>
    </row>
    <row r="67" spans="1:20" ht="13.5" thickBot="1">
      <c r="A67" s="358" t="s">
        <v>289</v>
      </c>
      <c r="B67" s="345"/>
      <c r="C67" s="359">
        <v>1245</v>
      </c>
      <c r="D67" s="359">
        <v>1190</v>
      </c>
      <c r="E67" s="359">
        <v>1095</v>
      </c>
      <c r="F67" s="359">
        <v>1445</v>
      </c>
      <c r="G67" s="360">
        <v>1245</v>
      </c>
      <c r="H67" s="361"/>
      <c r="I67" s="348"/>
      <c r="J67" s="353" t="s">
        <v>289</v>
      </c>
      <c r="M67" s="126">
        <f>+C67*Megrendelőlap!D69</f>
        <v>0</v>
      </c>
      <c r="N67" s="126">
        <f>+D67*Megrendelőlap!F69</f>
        <v>0</v>
      </c>
      <c r="O67" s="126">
        <f>+E67*Megrendelőlap!H69</f>
        <v>0</v>
      </c>
      <c r="P67" s="126">
        <f>+F67*Megrendelőlap!J69</f>
        <v>0</v>
      </c>
      <c r="Q67" s="126">
        <f>+G67*Megrendelőlap!L69</f>
        <v>0</v>
      </c>
      <c r="R67" s="126">
        <f>+H67*Megrendelőlap!N69</f>
        <v>0</v>
      </c>
      <c r="S67" s="126">
        <f>+I67*Megrendelőlap!P69</f>
        <v>0</v>
      </c>
      <c r="T67" s="126"/>
    </row>
    <row r="68" spans="1:19" ht="12.75">
      <c r="A68" s="355" t="s">
        <v>324</v>
      </c>
      <c r="B68" s="166"/>
      <c r="C68" s="212">
        <v>129</v>
      </c>
      <c r="D68" s="212">
        <v>129</v>
      </c>
      <c r="E68" s="212">
        <v>129</v>
      </c>
      <c r="F68" s="212">
        <v>129</v>
      </c>
      <c r="G68" s="212">
        <v>129</v>
      </c>
      <c r="H68" s="166"/>
      <c r="I68" s="167"/>
      <c r="J68" s="351" t="s">
        <v>324</v>
      </c>
      <c r="K68">
        <f>SUM(L2:S75)</f>
        <v>0</v>
      </c>
      <c r="M68" s="126">
        <f>+C68*Megrendelőlap!D70</f>
        <v>0</v>
      </c>
      <c r="N68" s="126">
        <f>+D68*Megrendelőlap!F70</f>
        <v>0</v>
      </c>
      <c r="O68" s="126">
        <f>+E68*Megrendelőlap!H70</f>
        <v>0</v>
      </c>
      <c r="P68" s="126">
        <f>+F68*Megrendelőlap!J70</f>
        <v>0</v>
      </c>
      <c r="Q68" s="126">
        <f>+G68*Megrendelőlap!L70</f>
        <v>0</v>
      </c>
      <c r="R68" s="126">
        <f>+H68*Megrendelőlap!N70</f>
        <v>0</v>
      </c>
      <c r="S68" s="126">
        <f>+I68*Megrendelőlap!P70</f>
        <v>0</v>
      </c>
    </row>
    <row r="69" spans="1:19" ht="12.75">
      <c r="A69" s="219" t="s">
        <v>326</v>
      </c>
      <c r="B69" s="166"/>
      <c r="C69" s="213">
        <v>129</v>
      </c>
      <c r="D69" s="213">
        <v>129</v>
      </c>
      <c r="E69" s="213">
        <v>129</v>
      </c>
      <c r="F69" s="213">
        <v>129</v>
      </c>
      <c r="G69" s="213">
        <v>129</v>
      </c>
      <c r="H69" s="166"/>
      <c r="I69" s="167"/>
      <c r="J69" s="172" t="s">
        <v>326</v>
      </c>
      <c r="M69" s="126">
        <f>+C69*Megrendelőlap!D71</f>
        <v>0</v>
      </c>
      <c r="N69" s="126">
        <f>+D69*Megrendelőlap!F71</f>
        <v>0</v>
      </c>
      <c r="O69" s="126">
        <f>+E69*Megrendelőlap!H71</f>
        <v>0</v>
      </c>
      <c r="P69" s="126">
        <f>+F69*Megrendelőlap!J71</f>
        <v>0</v>
      </c>
      <c r="Q69" s="126">
        <f>+G69*Megrendelőlap!L71</f>
        <v>0</v>
      </c>
      <c r="R69" s="126">
        <f>+H69*Megrendelőlap!N71</f>
        <v>0</v>
      </c>
      <c r="S69" s="126">
        <f>+I69*Megrendelőlap!P71</f>
        <v>0</v>
      </c>
    </row>
    <row r="70" spans="1:19" ht="12.75">
      <c r="A70" s="219" t="s">
        <v>328</v>
      </c>
      <c r="B70" s="166"/>
      <c r="C70" s="213">
        <v>129</v>
      </c>
      <c r="D70" s="213">
        <v>129</v>
      </c>
      <c r="E70" s="213">
        <v>129</v>
      </c>
      <c r="F70" s="213">
        <v>129</v>
      </c>
      <c r="G70" s="213">
        <v>129</v>
      </c>
      <c r="H70" s="166"/>
      <c r="I70" s="167"/>
      <c r="J70" s="172" t="s">
        <v>328</v>
      </c>
      <c r="M70" s="126">
        <f>+C70*Megrendelőlap!D72</f>
        <v>0</v>
      </c>
      <c r="N70" s="126">
        <f>+D70*Megrendelőlap!F72</f>
        <v>0</v>
      </c>
      <c r="O70" s="126">
        <f>+E70*Megrendelőlap!H72</f>
        <v>0</v>
      </c>
      <c r="P70" s="126">
        <f>+F70*Megrendelőlap!J72</f>
        <v>0</v>
      </c>
      <c r="Q70" s="126">
        <f>+G70*Megrendelőlap!L72</f>
        <v>0</v>
      </c>
      <c r="R70" s="126">
        <f>+H70*Megrendelőlap!N72</f>
        <v>0</v>
      </c>
      <c r="S70" s="126">
        <f>+I70*Megrendelőlap!P72</f>
        <v>0</v>
      </c>
    </row>
    <row r="71" spans="1:19" ht="12.75">
      <c r="A71" s="219" t="s">
        <v>330</v>
      </c>
      <c r="B71" s="166"/>
      <c r="C71" s="213">
        <v>129</v>
      </c>
      <c r="D71" s="213">
        <v>129</v>
      </c>
      <c r="E71" s="213">
        <v>129</v>
      </c>
      <c r="F71" s="213">
        <v>129</v>
      </c>
      <c r="G71" s="213">
        <v>129</v>
      </c>
      <c r="H71" s="166"/>
      <c r="I71" s="167"/>
      <c r="J71" s="172" t="s">
        <v>330</v>
      </c>
      <c r="M71" s="126">
        <f>+C71*Megrendelőlap!D73</f>
        <v>0</v>
      </c>
      <c r="N71" s="126">
        <f>+D71*Megrendelőlap!F73</f>
        <v>0</v>
      </c>
      <c r="O71" s="126">
        <f>+E71*Megrendelőlap!H73</f>
        <v>0</v>
      </c>
      <c r="P71" s="126">
        <f>+F71*Megrendelőlap!J73</f>
        <v>0</v>
      </c>
      <c r="Q71" s="126">
        <f>+G71*Megrendelőlap!L73</f>
        <v>0</v>
      </c>
      <c r="R71" s="126">
        <f>+H71*Megrendelőlap!N73</f>
        <v>0</v>
      </c>
      <c r="S71" s="126">
        <f>+I71*Megrendelőlap!P73</f>
        <v>0</v>
      </c>
    </row>
    <row r="72" spans="1:19" ht="12.75">
      <c r="A72" s="219" t="s">
        <v>332</v>
      </c>
      <c r="B72" s="166"/>
      <c r="C72" s="213">
        <v>229</v>
      </c>
      <c r="D72" s="213">
        <v>229</v>
      </c>
      <c r="E72" s="213">
        <v>229</v>
      </c>
      <c r="F72" s="213">
        <v>229</v>
      </c>
      <c r="G72" s="213">
        <v>229</v>
      </c>
      <c r="H72" s="166"/>
      <c r="I72" s="167"/>
      <c r="J72" s="172" t="s">
        <v>332</v>
      </c>
      <c r="M72" s="126">
        <f>+C72*Megrendelőlap!D74</f>
        <v>0</v>
      </c>
      <c r="N72" s="126">
        <f>+D72*Megrendelőlap!F74</f>
        <v>0</v>
      </c>
      <c r="O72" s="126">
        <f>+E72*Megrendelőlap!H74</f>
        <v>0</v>
      </c>
      <c r="P72" s="126">
        <f>+F72*Megrendelőlap!J74</f>
        <v>0</v>
      </c>
      <c r="Q72" s="126">
        <f>+G72*Megrendelőlap!L74</f>
        <v>0</v>
      </c>
      <c r="R72" s="126">
        <f>+H72*Megrendelőlap!N74</f>
        <v>0</v>
      </c>
      <c r="S72" s="126">
        <f>+I72*Megrendelőlap!P74</f>
        <v>0</v>
      </c>
    </row>
    <row r="73" spans="1:19" ht="12.75">
      <c r="A73" s="219" t="s">
        <v>334</v>
      </c>
      <c r="B73" s="166"/>
      <c r="C73" s="213">
        <v>229</v>
      </c>
      <c r="D73" s="213">
        <v>229</v>
      </c>
      <c r="E73" s="213">
        <v>229</v>
      </c>
      <c r="F73" s="213">
        <v>229</v>
      </c>
      <c r="G73" s="213">
        <v>229</v>
      </c>
      <c r="H73" s="166"/>
      <c r="I73" s="167"/>
      <c r="J73" s="172" t="s">
        <v>334</v>
      </c>
      <c r="M73" s="126">
        <f>+C73*Megrendelőlap!D75</f>
        <v>0</v>
      </c>
      <c r="N73" s="126">
        <f>+D73*Megrendelőlap!F75</f>
        <v>0</v>
      </c>
      <c r="O73" s="126">
        <f>+E73*Megrendelőlap!H75</f>
        <v>0</v>
      </c>
      <c r="P73" s="126">
        <f>+F73*Megrendelőlap!J75</f>
        <v>0</v>
      </c>
      <c r="Q73" s="126">
        <f>+G73*Megrendelőlap!L75</f>
        <v>0</v>
      </c>
      <c r="R73" s="126">
        <f>+H73*Megrendelőlap!N75</f>
        <v>0</v>
      </c>
      <c r="S73" s="126">
        <f>+I73*Megrendelőlap!P75</f>
        <v>0</v>
      </c>
    </row>
    <row r="74" spans="1:19" ht="12.75">
      <c r="A74" s="219" t="s">
        <v>336</v>
      </c>
      <c r="B74" s="210"/>
      <c r="C74" s="213">
        <v>229</v>
      </c>
      <c r="D74" s="213">
        <v>229</v>
      </c>
      <c r="E74" s="213">
        <v>229</v>
      </c>
      <c r="F74" s="213">
        <v>229</v>
      </c>
      <c r="G74" s="213">
        <v>229</v>
      </c>
      <c r="H74" s="174"/>
      <c r="I74" s="175"/>
      <c r="J74" s="172" t="s">
        <v>336</v>
      </c>
      <c r="M74" s="126">
        <f>+C74*Megrendelőlap!D76</f>
        <v>0</v>
      </c>
      <c r="N74" s="126">
        <f>+D74*Megrendelőlap!F76</f>
        <v>0</v>
      </c>
      <c r="O74" s="126">
        <f>+E74*Megrendelőlap!H76</f>
        <v>0</v>
      </c>
      <c r="P74" s="126">
        <f>+F74*Megrendelőlap!J76</f>
        <v>0</v>
      </c>
      <c r="Q74" s="126">
        <f>+G74*Megrendelőlap!L76</f>
        <v>0</v>
      </c>
      <c r="R74" s="126">
        <f>+H74*Megrendelőlap!N76</f>
        <v>0</v>
      </c>
      <c r="S74" s="126">
        <f>+I74*Megrendelőlap!P76</f>
        <v>0</v>
      </c>
    </row>
    <row r="75" spans="1:10" ht="12.75">
      <c r="A75" s="219" t="s">
        <v>338</v>
      </c>
      <c r="B75" s="248"/>
      <c r="C75" s="213">
        <v>199</v>
      </c>
      <c r="D75" s="213">
        <v>199</v>
      </c>
      <c r="E75" s="213">
        <v>199</v>
      </c>
      <c r="F75" s="213">
        <v>199</v>
      </c>
      <c r="G75" s="213">
        <v>199</v>
      </c>
      <c r="H75" s="248"/>
      <c r="I75" s="248"/>
      <c r="J75" s="172" t="s">
        <v>338</v>
      </c>
    </row>
    <row r="76" spans="1:10" ht="12.75">
      <c r="A76" s="219" t="s">
        <v>411</v>
      </c>
      <c r="B76" s="248"/>
      <c r="C76" s="213">
        <v>199</v>
      </c>
      <c r="D76" s="213">
        <v>199</v>
      </c>
      <c r="E76" s="213">
        <v>199</v>
      </c>
      <c r="F76" s="213">
        <v>199</v>
      </c>
      <c r="G76" s="213">
        <v>199</v>
      </c>
      <c r="H76" s="248"/>
      <c r="I76" s="248"/>
      <c r="J76" s="172" t="s">
        <v>411</v>
      </c>
    </row>
    <row r="77" spans="1:10" ht="12.75">
      <c r="A77" s="219" t="s">
        <v>412</v>
      </c>
      <c r="B77" s="248"/>
      <c r="C77" s="213">
        <v>299</v>
      </c>
      <c r="D77" s="213">
        <v>299</v>
      </c>
      <c r="E77" s="213">
        <v>299</v>
      </c>
      <c r="F77" s="213">
        <v>299</v>
      </c>
      <c r="G77" s="213">
        <v>299</v>
      </c>
      <c r="H77" s="248"/>
      <c r="I77" s="248"/>
      <c r="J77" s="172" t="s">
        <v>412</v>
      </c>
    </row>
    <row r="78" spans="1:10" ht="12.75">
      <c r="A78" s="219" t="s">
        <v>492</v>
      </c>
      <c r="B78" s="248"/>
      <c r="C78" s="213">
        <v>299</v>
      </c>
      <c r="D78" s="213">
        <v>299</v>
      </c>
      <c r="E78" s="213">
        <v>299</v>
      </c>
      <c r="F78" s="213">
        <v>299</v>
      </c>
      <c r="G78" s="213">
        <v>299</v>
      </c>
      <c r="H78" s="248"/>
      <c r="I78" s="248"/>
      <c r="J78" s="172" t="s">
        <v>492</v>
      </c>
    </row>
  </sheetData>
  <sheetProtection selectLockedCells="1" selectUnlockedCells="1"/>
  <mergeCells count="1">
    <mergeCell ref="A1:B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baloghtamas</dc:creator>
  <cp:keywords/>
  <dc:description/>
  <cp:lastModifiedBy>user</cp:lastModifiedBy>
  <cp:lastPrinted>2022-07-19T10:56:46Z</cp:lastPrinted>
  <dcterms:created xsi:type="dcterms:W3CDTF">2015-03-23T14:09:53Z</dcterms:created>
  <dcterms:modified xsi:type="dcterms:W3CDTF">2022-07-20T09:12:11Z</dcterms:modified>
  <cp:category/>
  <cp:version/>
  <cp:contentType/>
  <cp:contentStatus/>
</cp:coreProperties>
</file>