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4295" windowHeight="12330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'Árak'!$A$1:$I$75</definedName>
    <definedName name="_xlnm.Print_Area" localSheetId="0">'Étlap'!$A$1:$M$67</definedName>
    <definedName name="_xlnm.Print_Area" localSheetId="1">'Megrendelőlap'!$A$1:$N$75</definedName>
  </definedNames>
  <calcPr fullCalcOnLoad="1"/>
</workbook>
</file>

<file path=xl/sharedStrings.xml><?xml version="1.0" encoding="utf-8"?>
<sst xmlns="http://schemas.openxmlformats.org/spreadsheetml/2006/main" count="1194" uniqueCount="560">
  <si>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</si>
  <si>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</si>
  <si>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</si>
  <si>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</si>
  <si>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</si>
  <si>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</si>
  <si>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</si>
  <si>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</si>
  <si>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</si>
  <si>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</si>
  <si>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</si>
  <si>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</si>
  <si>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</si>
  <si>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</si>
  <si>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</si>
  <si>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1. Sertéspörkölt</t>
  </si>
  <si>
    <t>F</t>
  </si>
  <si>
    <t>Főzelékek</t>
  </si>
  <si>
    <t>2. Kis bécsi szelet</t>
  </si>
  <si>
    <t>G</t>
  </si>
  <si>
    <t>Tészták</t>
  </si>
  <si>
    <t>H1</t>
  </si>
  <si>
    <t>Húsos tészták</t>
  </si>
  <si>
    <t>H2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</si>
  <si>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</si>
  <si>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</si>
  <si>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</si>
  <si>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</si>
  <si>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</si>
  <si>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</si>
  <si>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</si>
  <si>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</si>
  <si>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</si>
  <si>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O3</t>
  </si>
  <si>
    <t>Prémium ételek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</si>
  <si>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</si>
  <si>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</si>
  <si>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</si>
  <si>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</si>
  <si>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</si>
  <si>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</si>
  <si>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</si>
  <si>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</si>
  <si>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</si>
  <si>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</si>
  <si>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</si>
  <si>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</si>
  <si>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</si>
  <si>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Csalamádé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</si>
  <si>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</si>
  <si>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</si>
  <si>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</si>
  <si>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</si>
  <si>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</si>
  <si>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</si>
  <si>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</si>
  <si>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</si>
  <si>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</si>
  <si>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</si>
  <si>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</si>
  <si>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</si>
  <si>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</si>
  <si>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</si>
  <si>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</si>
  <si>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</si>
  <si>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</si>
  <si>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</si>
  <si>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</si>
  <si>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</si>
  <si>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</si>
  <si>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</si>
  <si>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</si>
  <si>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</si>
  <si>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</si>
  <si>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</si>
  <si>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</si>
  <si>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</si>
  <si>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</si>
  <si>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</si>
  <si>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</si>
  <si>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</si>
  <si>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</si>
  <si>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</si>
  <si>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</si>
  <si>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</si>
  <si>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</si>
  <si>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</si>
  <si>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</si>
  <si>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</si>
  <si>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</si>
  <si>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</si>
  <si>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</si>
  <si>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</si>
  <si>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</si>
  <si>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</si>
  <si>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</si>
  <si>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</si>
  <si>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</si>
  <si>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</si>
  <si>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</si>
  <si>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</si>
  <si>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</si>
  <si>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</si>
  <si>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</si>
  <si>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</si>
  <si>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</si>
  <si>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</si>
  <si>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</si>
  <si>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</si>
  <si>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</si>
  <si>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</si>
  <si>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</si>
  <si>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1. Vajas galuska</t>
  </si>
  <si>
    <t>Uborkasaláta</t>
  </si>
  <si>
    <t>Office menü</t>
  </si>
  <si>
    <t>Extra menü</t>
  </si>
  <si>
    <t xml:space="preserve">Menü </t>
  </si>
  <si>
    <t>Menü</t>
  </si>
  <si>
    <t>Pizzás csiga</t>
  </si>
  <si>
    <t>Ízes levél</t>
  </si>
  <si>
    <t>Kiskalács</t>
  </si>
  <si>
    <t>Csokis croissant</t>
  </si>
  <si>
    <t>Almás párna</t>
  </si>
  <si>
    <t>Csokis-meggyes párna</t>
  </si>
  <si>
    <t>Áfonyakrémleves *</t>
  </si>
  <si>
    <t>Bableves füstölt tarjával</t>
  </si>
  <si>
    <t>Húsimádok frankfurti levese (tarjával, kolbásszal)</t>
  </si>
  <si>
    <t>Fehérbabfőzelék</t>
  </si>
  <si>
    <t>Sóskafőzelék, főtt burgonya</t>
  </si>
  <si>
    <t>2. Főtt marha</t>
  </si>
  <si>
    <t>Zöldborsófőzelék</t>
  </si>
  <si>
    <t>Finomfőzelék</t>
  </si>
  <si>
    <t>Tökfőzelék</t>
  </si>
  <si>
    <t>1. Kis bécsi szelet</t>
  </si>
  <si>
    <t>2. Vagdalt</t>
  </si>
  <si>
    <t>Aranygaluska vaníliaszósszal *</t>
  </si>
  <si>
    <t>Krumplis tészta *</t>
  </si>
  <si>
    <t>Baconos juhtúrós sztrapacska</t>
  </si>
  <si>
    <t>Vörösboros, gombás marhapörkölt</t>
  </si>
  <si>
    <t>Sült oldalas</t>
  </si>
  <si>
    <t>Rántott pulykamell</t>
  </si>
  <si>
    <t>Sokmagvas rántott csirkemell (szezámmag, napraforgómag, mandula, tökmag)</t>
  </si>
  <si>
    <t>Bécsi szelet</t>
  </si>
  <si>
    <t>1. Vajas burgonya</t>
  </si>
  <si>
    <t>1. Francia burgonyapüré</t>
  </si>
  <si>
    <t>2. Kukoricás jázmin rizs</t>
  </si>
  <si>
    <t>2. Zöldséges rizs</t>
  </si>
  <si>
    <t>Füstölt tarjával, sajttal töltött rántott sertésborda</t>
  </si>
  <si>
    <t>Grillezett csirkemell tárkonyos joghurttal</t>
  </si>
  <si>
    <t>Budapest sertésszelet</t>
  </si>
  <si>
    <t>1. Vajas-petrezselymes burgonya</t>
  </si>
  <si>
    <t>Sajtos, baconos bundában sült csirkemell</t>
  </si>
  <si>
    <t>1. Tavaszi jázmin rizs</t>
  </si>
  <si>
    <t>2. Rizi-bizi</t>
  </si>
  <si>
    <t xml:space="preserve">Zöldségleves masnitésztával, Finomfőzelék, sült virsli </t>
  </si>
  <si>
    <t>Magyaros gombaleves, Tökfőzelék, vagdalt</t>
  </si>
  <si>
    <t>Zöldségleves masnitésztával,  Finomfőzelék, sült virsli</t>
  </si>
  <si>
    <t>Dobszelet</t>
  </si>
  <si>
    <t>Paprikás uborkasaláta (enyhén csípős)</t>
  </si>
  <si>
    <t>Vadas marhatokány (hátszínből)</t>
  </si>
  <si>
    <t>Lencseleves, Eszterházy pulykatokány, jázmin rizs</t>
  </si>
  <si>
    <t>Holland sajtleves (eredeti gouda sajtból tejszínnel főzött bársonyos, fűszeres krémleves), pirított kenyérkocka *</t>
  </si>
  <si>
    <t>2. Zsemlegombóc</t>
  </si>
  <si>
    <t>* jelölésű ételeinket vegetáriánusok
is fogyaszthatják</t>
  </si>
  <si>
    <t>ZX</t>
  </si>
  <si>
    <t>Búzacsírás teljes kiörlésű cipó</t>
  </si>
  <si>
    <t xml:space="preserve">1. Country burgonya </t>
  </si>
  <si>
    <t xml:space="preserve">Magyaros gombaleves * 
</t>
  </si>
  <si>
    <t xml:space="preserve">Lencseleves * </t>
  </si>
  <si>
    <t xml:space="preserve">Erőleves cérnametélttel </t>
  </si>
  <si>
    <t xml:space="preserve">Erdei gyümölcsleves * </t>
  </si>
  <si>
    <t xml:space="preserve">Brokkolikrémleves, pirított kenyérkockával * </t>
  </si>
  <si>
    <t xml:space="preserve">Zöldborsós csirkeraguleves </t>
  </si>
  <si>
    <t xml:space="preserve">Natúr csirkemell csíkok franciasalátával (majonéz, burgonya, zöldborsó, sárgarépa, alma, uborka) </t>
  </si>
  <si>
    <t>1. Főtt tojás (2 db)*</t>
  </si>
  <si>
    <t xml:space="preserve">1. Sertéspörkölt 
</t>
  </si>
  <si>
    <t>1. Grillezett csirkemell csíkok</t>
  </si>
  <si>
    <t xml:space="preserve">2. Roston csirkefalatok </t>
  </si>
  <si>
    <t>2. Pritaminpaprikás jázmin rizs</t>
  </si>
  <si>
    <t xml:space="preserve">Házi csirke nugget's, pünkösdi saláta (jégsaláta, uborka, alma, pritaminpaprika, sajt snidling), zöldfűszeres joghurtmártás </t>
  </si>
  <si>
    <t xml:space="preserve">Szeletben sült csirkemell zöldségkrém mártásban, rizi-bizi </t>
  </si>
  <si>
    <t xml:space="preserve">Sajtban forgatott, kemencében sült csirkemell csíkok, sombrero zöldségkeverék (vörösbab, zöldbab, kukorica, sárgarépa, zeller, zsenge zöldborsó, sárga- és pirospaprika) </t>
  </si>
  <si>
    <t xml:space="preserve">Erdei gyümölcsleves, Szeletben sült csirkemell zöldségkrém mártásban, rizi-bizi </t>
  </si>
  <si>
    <t xml:space="preserve">Citromos tejszínmártásban sült csirkemell, tepsis sült zöldségek </t>
  </si>
  <si>
    <t xml:space="preserve">1. Spagetti </t>
  </si>
  <si>
    <t xml:space="preserve">Csirkemell ropogós, ezersziget öntet, mediterrán saláta (jégsaláta, paradicsom, uborka, paprika, lilahagyma) </t>
  </si>
  <si>
    <t>Füstöltsajttal ropogósra sütött pulykamell, fűszervajas párolt zöldségek</t>
  </si>
  <si>
    <t>Cézár-saláta (jégsaláta, csirkehús, paradicsom, uborka, olívaolaj öntettel, reszelt sajttal, pirított kenyérkocka, tartármártás)</t>
  </si>
  <si>
    <t>Színes rákragu, olívás barnarizs</t>
  </si>
  <si>
    <t xml:space="preserve">Gyulai székelykáposzta (kolbásszal) </t>
  </si>
  <si>
    <t>Rántott sajtgolyók, párolt rizs, áfonyaöntet *</t>
  </si>
  <si>
    <t xml:space="preserve">Sült hekk paprikás lisztben forgatva, zöldborsós jázmin rizs </t>
  </si>
  <si>
    <t>Almapaprika, édesítőszerekkel</t>
  </si>
  <si>
    <t>Tavaszi vegyes vágott, édesítőszerekkel</t>
  </si>
  <si>
    <t>Káposztasaláta, édesítőszerekkel</t>
  </si>
  <si>
    <t>Fokhagymás sült pulykacomb, pikáns párolt lilakáposzta, édesítőszerekkel</t>
  </si>
  <si>
    <t>Somlói kocka, édesítőszerekkel</t>
  </si>
  <si>
    <t xml:space="preserve">Bankár saláta (prágai sonka, ananász, tojás, sajt, kukorica, majonézes) 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</si>
  <si>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</si>
  <si>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TVE1</t>
  </si>
  <si>
    <t>TV2</t>
  </si>
  <si>
    <t>TV3</t>
  </si>
  <si>
    <t>TV4</t>
  </si>
  <si>
    <t>TVE5</t>
  </si>
  <si>
    <t>TVE6</t>
  </si>
  <si>
    <t>Nyugdíjas</t>
  </si>
  <si>
    <t>Balázsfit</t>
  </si>
  <si>
    <t>SPEED menü</t>
  </si>
  <si>
    <t>Búzacsírás teljes kiőrlésű cipó</t>
  </si>
  <si>
    <t>Vega-vegán leves</t>
  </si>
  <si>
    <t>Vegetáriánus ételek</t>
  </si>
  <si>
    <t>Vegán ételek</t>
  </si>
  <si>
    <t>A TVE sorok kínálatát a vega és vegán életmód követői egyaránt fogyaszthatják.</t>
  </si>
  <si>
    <t>Bakonyi rakott tészta (csiperkés csirkemellpaprikással rétegezve, füstölt sajttal összesütve)</t>
  </si>
  <si>
    <t>Csirke brassói aprópecsenye, reszelt sajttal</t>
  </si>
  <si>
    <t>Citromos tejfölben sült harcsa</t>
  </si>
  <si>
    <t>1. Vele sült burgonya</t>
  </si>
  <si>
    <t>2. Petrezselymes jázmin rizs</t>
  </si>
  <si>
    <t>Extra fejes saláta (fejes saláta, jégsaláta, sonka, uborka, tojás, reszelt sajt, amerikai mustármártás)</t>
  </si>
  <si>
    <r>
      <t xml:space="preserve">Lencseleves, </t>
    </r>
    <r>
      <rPr>
        <b/>
        <sz val="10"/>
        <color indexed="8"/>
        <rFont val="Arial"/>
        <family val="2"/>
      </rPr>
      <t>Krumplis tészta</t>
    </r>
  </si>
  <si>
    <t>Tejfölös, gombás karfiolleves *</t>
  </si>
  <si>
    <t>Pármai spagetti (tejszínes, sonkás, baconos, reszelt sajt)</t>
  </si>
  <si>
    <t>2. Tejszínes, tepsis burgonya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</si>
  <si>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</si>
  <si>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</si>
  <si>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</si>
  <si>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</si>
  <si>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</si>
  <si>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</si>
  <si>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</si>
  <si>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</si>
  <si>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</si>
  <si>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</si>
  <si>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</si>
  <si>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</si>
  <si>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</si>
  <si>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</si>
  <si>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</si>
  <si>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leves</t>
  </si>
  <si>
    <t>főétel</t>
  </si>
  <si>
    <t>menü</t>
  </si>
  <si>
    <t>Dessert</t>
  </si>
  <si>
    <t>NF8</t>
  </si>
  <si>
    <t>Office menü
5750 Ft
1150 Ft/nap</t>
  </si>
  <si>
    <t>Magyaros zöldborsóleves, édesítőszerekkel *</t>
  </si>
  <si>
    <t>Zöldbabfőzelék, sertéspörkölt, édesítőszerekkel</t>
  </si>
  <si>
    <t>Brownie, édesítőszerrel</t>
  </si>
  <si>
    <t>Tejszínes mangóleves, édesítőszerekkel *</t>
  </si>
  <si>
    <t>Csirkemelles, vargányás szélesmetélt parmezánmártásban</t>
  </si>
  <si>
    <t>Pulykapörkölt, édesítőszerekkel, szarvacska tészta</t>
  </si>
  <si>
    <t>Rántott sajt, vegyes köret, áfonyaszósz, édesítőszerekkel *</t>
  </si>
  <si>
    <t>Tejszínes, tárkonyos csirkeraguleves</t>
  </si>
  <si>
    <t>Olaszos rakott karfiol (sonkás, sajtos, baconos, bazsalikomos), paradicsomkarikákkal összesütve</t>
  </si>
  <si>
    <t>Madártej, édesítőszerrel</t>
  </si>
  <si>
    <t>Csontleves finommetélttel</t>
  </si>
  <si>
    <t>Túrós tészta pirított baconnel</t>
  </si>
  <si>
    <t>Pulykamell szeletek  fűszeres, baconos raguval, lyoni hagymával, jázmin rizs</t>
  </si>
  <si>
    <t>Húsos rakott zöldbab</t>
  </si>
  <si>
    <t>Pékáru</t>
  </si>
  <si>
    <t>SU1</t>
  </si>
  <si>
    <t>SU2</t>
  </si>
  <si>
    <t>Suliidő menü 1</t>
  </si>
  <si>
    <t>Suliidő menü 2</t>
  </si>
  <si>
    <t>Z12</t>
  </si>
  <si>
    <t>Z all day Menü</t>
  </si>
  <si>
    <t>Suliidő Menü 2
5 napra 4250 Ft
850 Ft/nap</t>
  </si>
  <si>
    <t>Suliidő Menü 1
5 napra 4250 Ft
850 Ft/nap</t>
  </si>
  <si>
    <t>Harcsa szeletek "Orly" módra</t>
  </si>
  <si>
    <t>03.11. Hétfő</t>
  </si>
  <si>
    <t>03.12. Kedd</t>
  </si>
  <si>
    <t>03.13. Szerda</t>
  </si>
  <si>
    <t>03.14. Csütörtök</t>
  </si>
  <si>
    <t>03.15. Péntek</t>
  </si>
  <si>
    <t>03.16. Szombat</t>
  </si>
  <si>
    <t xml:space="preserve">Rántott sertésmáj, burgonyapüré </t>
  </si>
  <si>
    <t>Grillezett csirkemell szeletek, tzatziki salátával, édesítőszerekkel</t>
  </si>
  <si>
    <t>Székelykáposzta (sertés combból)</t>
  </si>
  <si>
    <t>Harcsapaprikás, túrós csusza</t>
  </si>
  <si>
    <t xml:space="preserve">Tejfölös, házi rakott burgonya </t>
  </si>
  <si>
    <t xml:space="preserve">Házi túrógombóc édes tejföllel * </t>
  </si>
  <si>
    <t xml:space="preserve">Mexikói chilis bab (vörösbab, fehérbab, kukorica), r. sajt  </t>
  </si>
  <si>
    <t xml:space="preserve">Rántott sajt diós bundában, párolt rizs, áfonyaszósz * </t>
  </si>
  <si>
    <t xml:space="preserve">Húsos, rakott kelkáposzta  </t>
  </si>
  <si>
    <t xml:space="preserve">Aszaltszilvával töltött rántott pulykamell, burgonyapüré </t>
  </si>
  <si>
    <t xml:space="preserve">Rizsfelfújt meggylekvárral </t>
  </si>
  <si>
    <t xml:space="preserve">Tiramisu alla Frutta (erdei gyümölcsös tiramisu) </t>
  </si>
  <si>
    <t xml:space="preserve">Rigó szelet </t>
  </si>
  <si>
    <t xml:space="preserve">Ropogósra sült csirkecomb zöldfűszeres vajban párolt zöldségekkel [F] </t>
  </si>
  <si>
    <t xml:space="preserve">Serpenyős csirkefalatok, lencsefőzelék, édesítőszerekkel [F] </t>
  </si>
  <si>
    <t xml:space="preserve">Zöldborsós csirkeraguleves, Eszterházy pulykatokány (mustáros, tejfölös, sárgarépás, fehérrépás ragu), jázmin rizs [F] </t>
  </si>
  <si>
    <t xml:space="preserve">Zöldségesleves masnitésztával </t>
  </si>
  <si>
    <t>Zöldborsókrémleves mozzarellagolyókkal*</t>
  </si>
  <si>
    <t>Gombapaprikás, galuska</t>
  </si>
  <si>
    <t>Sajtos, sonkás majonézes kukorica saláta</t>
  </si>
  <si>
    <t xml:space="preserve">Csirkemelles, baconos csőben sült brokkoli, reszelt sajt [F] </t>
  </si>
  <si>
    <t xml:space="preserve">Rántott karfiol </t>
  </si>
  <si>
    <t>1. Párolt rizs, tartármártás</t>
  </si>
  <si>
    <t>2. Grillezett burgonya, fokhagymás tejföl</t>
  </si>
  <si>
    <t>Tejfölös sárgaborsófőzelék</t>
  </si>
  <si>
    <t>Baconos pizza kukoricával, paradicsomkarikákkal és sok sajttal sütve</t>
  </si>
  <si>
    <t xml:space="preserve">1. Petrezselymes burgonya </t>
  </si>
  <si>
    <t xml:space="preserve">2. Jázmin rizs, tartármártás </t>
  </si>
  <si>
    <t xml:space="preserve">1. Rizi-bizi </t>
  </si>
  <si>
    <t xml:space="preserve">2. Burgonyapüré </t>
  </si>
  <si>
    <t>Lacipecsenye</t>
  </si>
  <si>
    <t>2. Tört burgonya, párolt káposzta</t>
  </si>
  <si>
    <t>Vargabéles</t>
  </si>
  <si>
    <t>Eredeti francia krémes</t>
  </si>
  <si>
    <t>Prémium citromszelet</t>
  </si>
  <si>
    <t xml:space="preserve">Olasz kolbászos, aszalt paradicsomos rizottó (enyhén csípős) </t>
  </si>
  <si>
    <t>Tejszínes mangóleves, édesítőszerekkel, Pulykapörkölt, , szarvacska tészta</t>
  </si>
  <si>
    <t>Paradicsomleves, édesítőszerekkel, betűtésztával *</t>
  </si>
  <si>
    <t>Rózsaborsos sertés szeletek majonézes burgonyasalátával, édesítőszerekkel</t>
  </si>
  <si>
    <t>Párizsi csirkemell, pritaminpaprikás jázmin rizs</t>
  </si>
  <si>
    <t>Kókuszgolyó, édesítőszerrel</t>
  </si>
  <si>
    <t>Citromos, borsos harcsa sütve, friss zöldséges rizssaláta (kígyóuborkás, pritaminpaprikás, póréhagymás, kukoricás saláta rizzsel összeforgatva) [F]</t>
  </si>
  <si>
    <t xml:space="preserve">Húsos rakott zöldbab (Zero) </t>
  </si>
  <si>
    <t>Lebbencsleves</t>
  </si>
  <si>
    <t>Faluházi csontleves (zöldségekkel, csigatésztával gazdagon</t>
  </si>
  <si>
    <t xml:space="preserve">Marhahúsleves </t>
  </si>
  <si>
    <t xml:space="preserve">Majonézes burgonya, csabai töltött karaj </t>
  </si>
  <si>
    <t>2. Borsos sertéstokány</t>
  </si>
  <si>
    <t xml:space="preserve">Császármorzsa baracklekvárral </t>
  </si>
  <si>
    <t xml:space="preserve">Pulykamell almával, cheddar sajttal kemencében sütve, édesburgonyás püré [F] </t>
  </si>
  <si>
    <r>
      <t xml:space="preserve">Kijevi pulykamell, </t>
    </r>
    <r>
      <rPr>
        <b/>
        <sz val="10"/>
        <color indexed="8"/>
        <rFont val="Arial"/>
        <family val="2"/>
      </rPr>
      <t>petrezselymes burgonya</t>
    </r>
  </si>
  <si>
    <t>Erőleves cérnametélttel, Aranygaluska vaníliaszósszal, Vörösáfonyás, málnás élőflórás sovány joghurt, édesítőszerekkel</t>
  </si>
  <si>
    <t>Szerb rizseshús (lecsós sertésragu rizzsel összeforgatva, sült paprikakockákkal)</t>
  </si>
  <si>
    <t>Mátrai saláta (csirkemell csíkok, jégsaláta, paradicsom, s.répa, r. sajt, tartármártás)</t>
  </si>
  <si>
    <t xml:space="preserve">Zöldségleves masnitésztával,  Finomfőzelék, roston csirkefalatok [F] </t>
  </si>
  <si>
    <t xml:space="preserve">Búzacsírás teljes kiőrlésű cipó </t>
  </si>
  <si>
    <t>T1</t>
  </si>
  <si>
    <t>T2</t>
  </si>
  <si>
    <t>T3</t>
  </si>
  <si>
    <t>W1</t>
  </si>
  <si>
    <t>W2</t>
  </si>
  <si>
    <t>NF9</t>
  </si>
  <si>
    <t>NF10</t>
  </si>
  <si>
    <t xml:space="preserve">Rozmaringos kacsacomb Kadarka mártással (vörösboros) </t>
  </si>
  <si>
    <t>Magyaros gombaleves, Tökfőzelék, sertéspörkölt</t>
  </si>
  <si>
    <r>
      <t xml:space="preserve">Lencseleves, 
</t>
    </r>
    <r>
      <rPr>
        <b/>
        <sz val="10"/>
        <color indexed="8"/>
        <rFont val="Arial"/>
        <family val="2"/>
      </rPr>
      <t>Krumplis tészta</t>
    </r>
  </si>
  <si>
    <t xml:space="preserve">Túrós-vaníliás rétes </t>
  </si>
  <si>
    <t>Céklasaláta</t>
  </si>
  <si>
    <t>Fehérbabfőzelék, roston csirkefalatok, 
Vaníliás puding</t>
  </si>
  <si>
    <t>Retro piskóta csokis-kókuszos ízű öntettel, édesítőszerekkel</t>
  </si>
  <si>
    <t xml:space="preserve">
Kemencében sült csirkemell csíkozva, mozzarellás almasaláta</t>
  </si>
  <si>
    <t xml:space="preserve">Sörös-mézes csirkemell, zöldséges rizs [F] </t>
  </si>
  <si>
    <t>Zöldségleves masnitésztával</t>
  </si>
  <si>
    <t>Somlói kocka, édesítőszerrel</t>
  </si>
  <si>
    <t>Tökfőzelék, sertéspörkölt</t>
  </si>
  <si>
    <t xml:space="preserve">Csirkemelles, baconos csőben sült brokkoli, reszelt sajt </t>
  </si>
  <si>
    <t xml:space="preserve">Füstöltsajttal ropogósra sütött pulykamell, fűszervajas párolt zöldségek </t>
  </si>
  <si>
    <t>Arrabiata penne, édesítőszerekkel, édes pepperonival, reszelt sajt *</t>
  </si>
  <si>
    <t>Paradicsomos, tonhalas penne tészta olaszos fűszerezéssel, édesítőszerekkel, reszelt sajttal</t>
  </si>
  <si>
    <t>Tejszínes brokkolifőzelék, édesítőszerekkel, natúr csirkemell</t>
  </si>
  <si>
    <t>Bakonyi pulykatokány (tejfölös, gombás), spagetti</t>
  </si>
  <si>
    <t>Zöldbabfőzelék, sertéspörkölt, édesítőszerekkel,
Brownie, édesítőszerrel</t>
  </si>
  <si>
    <t>Csontleves finommetélttel,  Szerb rizseshús</t>
  </si>
  <si>
    <t xml:space="preserve">Csirkemell csíkok póréhagymán pirítva, gombás füstöltsajtmártásban, spagetti </t>
  </si>
  <si>
    <t xml:space="preserve">Tarhonyáshús [F] </t>
  </si>
  <si>
    <t>Őszibarackos pirított csirkemell kockák</t>
  </si>
  <si>
    <t xml:space="preserve">1.Párolt rizs [F] </t>
  </si>
  <si>
    <t xml:space="preserve">2. Pirított mandulás burgonyapüré </t>
  </si>
  <si>
    <t>Csirkemell csíkok csípős morzsás bundában</t>
  </si>
  <si>
    <t>2. Jázmin rizs</t>
  </si>
  <si>
    <t>Szezámos-túrós pogácsa</t>
  </si>
  <si>
    <t>Tejszínes cseresznyeleves *</t>
  </si>
  <si>
    <t xml:space="preserve">Wah-Tang csirkemell chilis, fűszeres, zöldséges fafülgombás raguban, wok-os, pirított szezámmagos rizstészta zöldségekkel </t>
  </si>
  <si>
    <t>2.Tarhonya</t>
  </si>
  <si>
    <t>Fűszeresen pácolt füstölt csirkemell roston, zsályás paprikamártással</t>
  </si>
  <si>
    <t xml:space="preserve">1.Currys jázmin rizs [F] </t>
  </si>
  <si>
    <t>2.Rozmaringos sült burgonya</t>
  </si>
  <si>
    <t xml:space="preserve">Milánói sertésszelet [F] </t>
  </si>
  <si>
    <t>Sonkás-füstöltsajtkrémes croissant</t>
  </si>
  <si>
    <t>Tejfölös sertéspaprikás, galuska</t>
  </si>
  <si>
    <t>Norvég saláta (prémium tonhal sajttal, tojással, hagymával és uborkával összeforgatva, majonézes öntet)</t>
  </si>
  <si>
    <t>1. Pulykafasírt</t>
  </si>
  <si>
    <t xml:space="preserve">Baconos, kukoricás csirkemell rizottó, r. sajt  </t>
  </si>
  <si>
    <t>Mogyorószószos csirke satay (chilis, szójaszószos csirkesaslik pikáns mogyoróvajas mártással) korianderes rizskörettel [F] 1</t>
  </si>
  <si>
    <t>1.Hagymás tört burgonya</t>
  </si>
  <si>
    <t>2.Párolt káposzta, tört burgonya</t>
  </si>
  <si>
    <t>Levendulás almafőzelék</t>
  </si>
  <si>
    <t xml:space="preserve">1. Sült csirkecomb filé </t>
  </si>
  <si>
    <t>Csirkepaprikás (csirkecombból)</t>
  </si>
  <si>
    <t xml:space="preserve">1.Galuska </t>
  </si>
  <si>
    <t xml:space="preserve">2. Csavart csőtészta </t>
  </si>
  <si>
    <t xml:space="preserve">Sajtos pogácsa </t>
  </si>
  <si>
    <t>Mákos búrkifli</t>
  </si>
  <si>
    <t xml:space="preserve">Vegyesmézes feketeszeder leves * </t>
  </si>
  <si>
    <t xml:space="preserve">Hortobágyi húsos palacsinta </t>
  </si>
  <si>
    <t>Tejfölös zöldbabfőzelék</t>
  </si>
  <si>
    <t xml:space="preserve">1. Grillezett csirkemell  </t>
  </si>
  <si>
    <t>Négysajtos penne csirkehússal [F]</t>
  </si>
  <si>
    <t xml:space="preserve">1. Rizi-bizi [F] </t>
  </si>
  <si>
    <t xml:space="preserve">2. Tört burgonya </t>
  </si>
  <si>
    <t>1. Párolt rizs [F]</t>
  </si>
  <si>
    <t>2. Petrezselymes burgonya</t>
  </si>
  <si>
    <t>San Remoi sonkatekercs (sajttal, gombával töltött rántott sonka)</t>
  </si>
  <si>
    <t xml:space="preserve">1. Jázmin rizs, ketchupos, csípős tartár </t>
  </si>
  <si>
    <t xml:space="preserve">2. Kukoricás párolt rizs, tartármártás </t>
  </si>
  <si>
    <r>
      <t xml:space="preserve">Erdei gyümölcsleves, 
</t>
    </r>
    <r>
      <rPr>
        <b/>
        <sz val="10"/>
        <color indexed="8"/>
        <rFont val="Arial"/>
        <family val="2"/>
      </rPr>
      <t xml:space="preserve">Húsos rakott kelkáposzta  </t>
    </r>
  </si>
  <si>
    <t>Erdei gyümölcsleves, 
Húsos rakott kelkáposzta</t>
  </si>
  <si>
    <t xml:space="preserve">Erőleves cérnametélttel, Tarhonyáshús </t>
  </si>
  <si>
    <t xml:space="preserve">Holland sajtleves, pir. kenyérkocka, 
Lacipecsenye burgonyapüré, Almapaprika, édesítőszerrel </t>
  </si>
  <si>
    <t>Tarhonyás hús, 
Madártej szelet, Vörösáfonyás, málnás élőflórás sovány joghurt, édesítőszerekkel</t>
  </si>
  <si>
    <t>Káposztás rétes</t>
  </si>
  <si>
    <t xml:space="preserve">Madártej szelet </t>
  </si>
  <si>
    <t>Zöldségleves masnitésztával, 
Pármai spagetti</t>
  </si>
  <si>
    <t xml:space="preserve">Mangós rétes </t>
  </si>
  <si>
    <t xml:space="preserve">Mézeskrémes </t>
  </si>
  <si>
    <t xml:space="preserve">Belga csokis krémtúró szelet  </t>
  </si>
  <si>
    <t>Zöldborsós csirkeraguleves, Tejfölös sárgaborsófőzelék, mini fasírt golyók</t>
  </si>
  <si>
    <t xml:space="preserve">Sokmagvas rántott csirkemell, párolt rizs, 
Túrós-vaníliás rétes </t>
  </si>
  <si>
    <t xml:space="preserve">Zöldborsókrémleves mozzarellagolyókkal, Tejfölös, házi rakott burgonya, 
Alma </t>
  </si>
  <si>
    <t>Baconos pizza kukoricával, paradicsomkarikákkal és sok sajttal sütve, 
Csokis-meggyes párna, 
Alma</t>
  </si>
  <si>
    <t>Csirke nuggets, burgonyapüré, 
Rigó szelet</t>
  </si>
  <si>
    <t xml:space="preserve">Zöldborsós csirkeraguleves, Tejfölös sertéspaprikás, galuska, 
Káposztasaláta, édesítőszerrel </t>
  </si>
  <si>
    <t xml:space="preserve">Zöldborsókrémleves mozzarella golyókkal, Mexikói chilis bab (vörösbab, fehérbab, kukorica) </t>
  </si>
  <si>
    <t xml:space="preserve">Magyaros gombaleves, Gyulai székelykáposzta, Marcipános-mandulás szelet </t>
  </si>
  <si>
    <t xml:space="preserve">Faluházi csontleves, Császármorzsa baracklekvárral </t>
  </si>
  <si>
    <t xml:space="preserve">Lebbencsleves, 
Budapest sertésszelet, párolt rizs </t>
  </si>
  <si>
    <t>Farsangi szalagos fánk</t>
  </si>
  <si>
    <t xml:space="preserve">Csemegeuborka, édesítőszerrel </t>
  </si>
  <si>
    <t>Almás rétes</t>
  </si>
  <si>
    <t xml:space="preserve">Marcipános-mandulás szelet   </t>
  </si>
  <si>
    <t xml:space="preserve">Csípős vegyes vágott, édesítőszerrel </t>
  </si>
  <si>
    <t xml:space="preserve">Maskarás gesztenyelabdák (gombócolva, csokiforgáccsal) </t>
  </si>
  <si>
    <t xml:space="preserve">Rumos-kókuszos szelet   </t>
  </si>
  <si>
    <t>Pirított csirkemell csíkok fokhagymás, zöldséges burgonyakörettel   [F]</t>
  </si>
  <si>
    <t>Grillezett pulykamell csíkozva, nyári szivárványsaláta (paradicsom, sárga és piros pritaminpaprika, kukorica, jégsaláta, uborka, tartármártás)  [F]</t>
  </si>
  <si>
    <t xml:space="preserve">Csirkés paella (csirkemell rizzsel, zöldséggel, sajttal) [F] </t>
  </si>
  <si>
    <t xml:space="preserve">Ananászos, füstölt sajtos rakott csirkemell, finomfüves párolt zöldségek [F] </t>
  </si>
  <si>
    <t xml:space="preserve">Gyros csirkemell csíkok, görögsaláta (paradicsom, uborka, lilahagyma, olíva), tzatziki  [F]  </t>
  </si>
  <si>
    <t xml:space="preserve">Rántott csirkemell fodrok saláta ágyon (jégsaláta, kukorica, kígyóuborka, sárgarépa, olívaolaj)   [F] </t>
  </si>
  <si>
    <t xml:space="preserve">Magyaros gombaleves, Gyros csirkemell csíkok, görögsaláta (paradicsom, uborka, lilahagyma, olíva), tzatziki  [F]   </t>
  </si>
  <si>
    <t xml:space="preserve">Faluházi csontleves (zöldségekkel, csigatésztával gazdagon), Ananászos, füstölt sajtos rakott csirkemell, finomfüves párolt zöldségek [F] </t>
  </si>
  <si>
    <t xml:space="preserve">Olaszos pulykamell (fűszerezett paradicsommal, sajttal megsütve), fűszeres cékla, jázmin rizs [F] </t>
  </si>
  <si>
    <t>Tejszínes-spenótos tortilla, reszelt sajttal megszórva, friss zöldségekkel * [F]</t>
  </si>
  <si>
    <t xml:space="preserve">Sajtos zöldséggombóc, bazsalikomos tejfölmártás  * [F] </t>
  </si>
  <si>
    <t xml:space="preserve">Sajtos zöldborsó tócsnival
 * [F] </t>
  </si>
  <si>
    <t xml:space="preserve">Gombás, tojásos lecsó   * [F] </t>
  </si>
  <si>
    <t xml:space="preserve">Baconos sajtkrémmel töltött csirkemell, sokmagvas basmati rizs [F] </t>
  </si>
  <si>
    <t xml:space="preserve">Eszterházy pulykatokány (mustáros, tejfölös, sárgarépás, fehérrépás ragu), jázmin rizs  [F] </t>
  </si>
  <si>
    <t xml:space="preserve">Csokis ízű profiterol vaníliás ízű öntettel, édesítőszerrel  </t>
  </si>
  <si>
    <t>Kókuszgolyó, 
édesítőszerrel</t>
  </si>
  <si>
    <t xml:space="preserve">Rántott sajtgolyók, párolt rizs, áfonyaöntet  </t>
  </si>
  <si>
    <t>Sült hekk paprikás lisztben forgatva, zöldborsós jázmin rizs</t>
  </si>
  <si>
    <t>Szeletben sült csirkemell zöldségkrém mártásban, rizi-bizi</t>
  </si>
  <si>
    <t xml:space="preserve">Olaszos pulykamell (fűszerezett paradicsommal, sajttal megsütve), fűszeres cékla, jázmin rizs </t>
  </si>
  <si>
    <t xml:space="preserve">Sajtban forgatott, kemencében sült csirkemell csíkok, sombrero zöldségkeverék (vörösbab, zöldbab, kukorica, sárgarépa, zeller, zsenge zöldborsó, sárga- és pirospaprika)  </t>
  </si>
  <si>
    <t>Extra fejes saláta (fejes saláta, jégsaláta, sonka, uborka, tojás, r. sajt, amerikai mustármártás)</t>
  </si>
  <si>
    <t xml:space="preserve">Ropogósra sült csirkecomb zöldfűszeres vajban párolt zöldségekkel </t>
  </si>
  <si>
    <t xml:space="preserve">Eszterházy pulykatokány (mustáros, tejfölös, sárgarépás, fehérrépás ragu), jázmin rizs </t>
  </si>
  <si>
    <t xml:space="preserve">Sörös-mézes csirkemell, zöldséges rizs   </t>
  </si>
  <si>
    <t>Csokis ízű profiterol vaníliás ízű öntettel, édesítőszerrel</t>
  </si>
  <si>
    <t>Faluházi csontleves (zöldségekkel, csigatésztával gazdagon)</t>
  </si>
  <si>
    <t xml:space="preserve">Pulykamell almával, cheddar sajttal kemencében sütve, édesburgonyás püré </t>
  </si>
  <si>
    <t>Budapest sertésszelet, párolt rizs</t>
  </si>
  <si>
    <t>Paradicsomleves, édesítőszerekkel, betűtésztával (ZERO)</t>
  </si>
  <si>
    <t xml:space="preserve">Gombás, tojásos lecsó   </t>
  </si>
  <si>
    <t>Kakaós meggyes pite, 
édesítőszerekkel</t>
  </si>
  <si>
    <t>Tejfölös zöldbabfőzelék, borsos sertéstokány</t>
  </si>
  <si>
    <t>Ananászos, füstölt sajtos rakott csirkemell, finomfüves párolt zöldségek</t>
  </si>
  <si>
    <t xml:space="preserve">Gyros fűszerezésű roston sült csirkemell, görög parasztsaláta (kígyóuborka, paradicsom, lilahagyma, krémfehér sajt - feta jellegű, laktózmentes) </t>
  </si>
  <si>
    <t xml:space="preserve">Rántott csirkemell fodrok szezámmagos bundában, édesburgonyás püré     
</t>
  </si>
  <si>
    <t>Tejszínes, tárkonyos csirkeraguleves, 
Túrós tészta pirított baconnel</t>
  </si>
  <si>
    <t>Hawaii csirkemelles spagetti (fűszeres csirkemell csíkok sajttal, sonkával, ananásszal és kukoricával ízletes tejszínes raguban),  édesítőszerekkel, reszelt sajt</t>
  </si>
  <si>
    <t>Császármorzsa baracköntettel, édesítőszerekkel</t>
  </si>
  <si>
    <t>Rózsaborsos sertés szeletek majonézes burgonyasalátával, édesítőszerekkel, Császármorzsa baracköntettel, édesítőszerekkel</t>
  </si>
  <si>
    <t>Olasz tészták
(eredeti olasz tésztából, olasz recept alapján)</t>
  </si>
  <si>
    <t xml:space="preserve">Tejszínes-lazacos olasz szélesmetélt [F] </t>
  </si>
  <si>
    <t xml:space="preserve">Csirkemellkockák enyhén csípős pepperonis paradicsommártással, olasz pennével </t>
  </si>
  <si>
    <t>Piedone spagetti (paradicsomos ragu sonkával, kolbásszal, babbal, hagymával, kukoricával, reszelt sajt)</t>
  </si>
  <si>
    <t>Lasagne al Forno (eredeti olasz recept alapján)</t>
  </si>
  <si>
    <t xml:space="preserve">Maccheroni alla Carbonara (hagyományos olasz makaróni baconos, parmezános tejszínmártásban) </t>
  </si>
  <si>
    <t>Bakonyi pulykatokány (tejfölös, gombás), kagylótészta</t>
  </si>
  <si>
    <t xml:space="preserve">1. Burgonyapüré [F] </t>
  </si>
  <si>
    <t xml:space="preserve">A felkelő nap húslevese (Rámen - klasszikus japán húsleves marhacombbal, soba tésztával) </t>
  </si>
  <si>
    <t xml:space="preserve">Tejberizs málnaöntettel * </t>
  </si>
  <si>
    <t xml:space="preserve">Fetasajttal, paradicsommal töltött rántott sertésborda, grillezett burgonya   </t>
  </si>
  <si>
    <t>2. Rántott camembert falatkák *</t>
  </si>
  <si>
    <t xml:space="preserve">Hideg tejszínes szilvaleves* </t>
  </si>
  <si>
    <t>Hagymás, gombás sertéssmáj</t>
  </si>
  <si>
    <t>Vegyesmézes feketeszeder leves, 
Bécsi szelet, burgonyapüré, Paradicsomsaláta</t>
  </si>
  <si>
    <t>Brokkolikrémleves pirított kenyérkocka, 
Csirke brassói aprópecsenye reszelt sajttal, 
Mézeskrémes</t>
  </si>
  <si>
    <t>Paradicsomsaláta</t>
  </si>
  <si>
    <t>Fajita con carne de pollo (kemencében sült csirkés, tortilla salsa szósszal, r. sajttal), édesítőszerekkel (nem csípős) [F]</t>
  </si>
  <si>
    <t xml:space="preserve">Caprese csirke sok-sok olvadó mozzarellával, roston zöldségek (bébirépa, gomba, hagyma, kelkáposzta) [F]  </t>
  </si>
  <si>
    <t xml:space="preserve">Caprese csirke sok-sok olvadó mozzarellával, roston zöldségek (bébirépa, gomba, hagyma, kelkáposzta)  </t>
  </si>
  <si>
    <t>XIXO COLA, cukorral és édesítőszerrel</t>
  </si>
  <si>
    <t>XIXO COLA ZERO, édesítőszerekkel</t>
  </si>
  <si>
    <t xml:space="preserve">XIXO Mojito, cukorral és édesítőszerrel </t>
  </si>
  <si>
    <t>XIXO Mojito-Mango, cukorral és édesítőszerrel</t>
  </si>
  <si>
    <t>XIXO Mangóízű zöld tea Zero, édesítőszerekkel</t>
  </si>
  <si>
    <t>XIXO citrusos ízű zöld tea Zero, édesítőszerekkel</t>
  </si>
  <si>
    <t>HELL, cukorral</t>
  </si>
  <si>
    <t>Hell ZERO, édesítőszerekkel</t>
  </si>
  <si>
    <t>Hell Energy Coffee Latte, cukorral</t>
  </si>
  <si>
    <t>Hell Energy Coffee Slim Latte, édesítőszerekkel</t>
  </si>
  <si>
    <t xml:space="preserve">1. Burgonyakrokett, sült alma </t>
  </si>
  <si>
    <t>2. Párolt káposzta, röszti burgonya</t>
  </si>
  <si>
    <t xml:space="preserve">Töki pompos - vásári kenyérlángos (fokhagymás tejfölös alap, vöröshagyma, fs.szalonna, reszelt sajt) </t>
  </si>
  <si>
    <t>Vegyesmézes feketeszeder leves, 
Töki pompos - vásári kenyérlángos</t>
  </si>
  <si>
    <t>Amerikai almás pite, édesítőszerekkel</t>
  </si>
  <si>
    <t xml:space="preserve">10.09. Szombat </t>
  </si>
  <si>
    <t>10.10. Vasárnap</t>
  </si>
  <si>
    <t>5. hét</t>
  </si>
  <si>
    <t>5. Hét</t>
  </si>
  <si>
    <t>2. Sült tarja</t>
  </si>
  <si>
    <t>2. Sertéspörkölt</t>
  </si>
  <si>
    <t>1. Grillezett burgonya, édes chili mártogatóssal</t>
  </si>
  <si>
    <t>Lazac szelet szálas parajjal, mozzarellával sütve, jázmin rizs</t>
  </si>
  <si>
    <t>Faluházi csontleves,  Hagymás, gombás sertésmáj, rizi-bizi</t>
  </si>
  <si>
    <t>Meggyes, lágy vaníliakrémes házi rétes</t>
  </si>
  <si>
    <t>Erdei gyümölcs rétes</t>
  </si>
  <si>
    <t xml:space="preserve">Borsos marhatokány, tarhonya  </t>
  </si>
  <si>
    <t xml:space="preserve">Kijevi rántott sertésborda (fűszeres sajttal töltve), tört burgonya </t>
  </si>
  <si>
    <t xml:space="preserve">Madártej, édesítőszerekkel </t>
  </si>
  <si>
    <t xml:space="preserve">Amerikai meggyes pite, édesítőszerekkel  </t>
  </si>
  <si>
    <t>Madártej, édesítőszerekkel</t>
  </si>
  <si>
    <t>Hagymás, gombás sertésmáj, 
rizi-bizi</t>
  </si>
  <si>
    <t>Amerikai meggyes pite, édesítőszerekkel</t>
  </si>
  <si>
    <t>Sacher szelet, 
édesítőszerekkel</t>
  </si>
  <si>
    <t>Sütőtökös almaleves mandulával</t>
  </si>
  <si>
    <t>Karfiolkrémleves zöldborsóval</t>
  </si>
  <si>
    <t>Vöröslencse-leves pirított kesudióval</t>
  </si>
  <si>
    <t>Paradicsom-krémleves kapribogyóval</t>
  </si>
  <si>
    <t>Három hagymás cukkinileves zabkrémmel</t>
  </si>
  <si>
    <t>Sajttal, ricottával, parajjal besütött gnocchi</t>
  </si>
  <si>
    <t>Sajtos galuska pirított tökmagvakkal, pirított hagymával</t>
  </si>
  <si>
    <t>Zöldségfasírt, zöldbab-becsinálttal</t>
  </si>
  <si>
    <t>Gombás, zöldséges fettuccine parmezánnal</t>
  </si>
  <si>
    <t>Cheddar sajtszószos, zöldséges spagetti</t>
  </si>
  <si>
    <t>Zöldborsófőzelék, sárgarépás zöldségpogácsa</t>
  </si>
  <si>
    <t>Zöldbab curry kókusztejjel,  földimogyorós basmati rizzsel (HOT)</t>
  </si>
  <si>
    <t>Vegyes sült zöldségek, citromos-gyömbéres szószban (paprika, répa, zeller, bébikukorica), kuszkusszal (HOT)</t>
  </si>
  <si>
    <t>Kókuszos tofu zöldborsóval és répával, basmati rizzsel (HOT)</t>
  </si>
  <si>
    <t>Ananászos vöröslencse-curry  jázminrizzsel (HOT)</t>
  </si>
  <si>
    <t>Csicseriborsós curry (HOT)</t>
  </si>
  <si>
    <t>Gombás rizottó parmezánnal</t>
  </si>
  <si>
    <t>Paella zöldségekkel</t>
  </si>
  <si>
    <t>Krémes, sütőtökös spagetti parmezánnal</t>
  </si>
  <si>
    <t>Juhtúrós galuska (szalonna nélkül), metélőhagymával</t>
  </si>
  <si>
    <t>Gyros szejtánból, steak burgonyával, tzatzikivel</t>
  </si>
  <si>
    <t>Édes chilis, zöldséges tészta szezámmaggal (HOT)</t>
  </si>
  <si>
    <t>Zabpelyhes lencsefasírt tört burgonyával, párolt lilakáposztával (édesítőszerrel)</t>
  </si>
  <si>
    <t>Fűszeres szejtáncsíkok, roston gyökérzöldségekkel, lencsepürével (HOT)</t>
  </si>
  <si>
    <t>Fehérbabos zöldségragu jázminrizzsel</t>
  </si>
  <si>
    <t>Provence-i fűszeres zöldségragu polentával, pirított magokkal (tökmag, szezámmag, napraforgómag)</t>
  </si>
  <si>
    <t>Spenótos csicseriborsó jázminrizzsel</t>
  </si>
  <si>
    <t>Pirított, sült burgonya, pikáns paprikakeverékkel</t>
  </si>
  <si>
    <t>Burrito babkrémmel, zöldségekkel töltve, salsával (HOT)</t>
  </si>
  <si>
    <t xml:space="preserve">Penne Arrabiata vegán parmezánnal (teljes kiőrlésű penne) (HOT) </t>
  </si>
  <si>
    <t xml:space="preserve">Lencsecurry rizskrémmel, burgonyával, zöldségekkel </t>
  </si>
  <si>
    <t>Brokkolis, kesudiós, barna rizses egytál</t>
  </si>
  <si>
    <t>01.31. Hétfő</t>
  </si>
  <si>
    <t>02.01. Kedd</t>
  </si>
  <si>
    <t>02.02. Szerda</t>
  </si>
  <si>
    <t>02.03. Csütörtök</t>
  </si>
  <si>
    <t xml:space="preserve">02.04. Péntek </t>
  </si>
  <si>
    <t xml:space="preserve">02.05. Szombat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</si>
</sst>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CE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rgb="FFFF33CC"/>
      </left>
      <right style="thin"/>
      <top style="thick">
        <color rgb="FFFF33CC"/>
      </top>
      <bottom style="thick">
        <color rgb="FFFF33CC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ck">
        <color rgb="FFFF33CC"/>
      </left>
      <right/>
      <top style="thick">
        <color rgb="FFFF33CC"/>
      </top>
      <bottom style="thick">
        <color rgb="FFFF33CC"/>
      </bottom>
    </border>
    <border>
      <left/>
      <right style="thick">
        <color rgb="FFFF33CC"/>
      </right>
      <top style="thick">
        <color rgb="FFFF33CC"/>
      </top>
      <bottom style="thick">
        <color rgb="FFFF33CC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58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0" fontId="63" fillId="41" borderId="7" applyNumberFormat="0" applyAlignment="0" applyProtection="0"/>
    <xf numFmtId="0" fontId="64" fillId="0" borderId="0">
      <alignment/>
      <protection/>
    </xf>
    <xf numFmtId="0" fontId="64" fillId="0" borderId="0">
      <alignment/>
      <protection/>
    </xf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67" fillId="49" borderId="0" applyNumberFormat="0" applyBorder="0" applyAlignment="0" applyProtection="0"/>
    <xf numFmtId="0" fontId="68" fillId="50" borderId="13" applyNumberFormat="0" applyAlignment="0" applyProtection="0"/>
    <xf numFmtId="0" fontId="12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70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53" borderId="0" applyNumberFormat="0" applyBorder="0" applyAlignment="0" applyProtection="0"/>
    <xf numFmtId="0" fontId="72" fillId="54" borderId="0" applyNumberFormat="0" applyBorder="0" applyAlignment="0" applyProtection="0"/>
    <xf numFmtId="0" fontId="73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410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/>
    </xf>
    <xf numFmtId="1" fontId="20" fillId="0" borderId="20" xfId="0" applyNumberFormat="1" applyFont="1" applyFill="1" applyBorder="1" applyAlignment="1">
      <alignment horizontal="right"/>
    </xf>
    <xf numFmtId="0" fontId="19" fillId="0" borderId="21" xfId="0" applyFont="1" applyFill="1" applyBorder="1" applyAlignment="1" applyProtection="1">
      <alignment/>
      <protection locked="0"/>
    </xf>
    <xf numFmtId="0" fontId="22" fillId="0" borderId="21" xfId="7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30" borderId="22" xfId="0" applyFont="1" applyFill="1" applyBorder="1" applyAlignment="1" applyProtection="1">
      <alignment horizontal="center" vertical="center" wrapText="1"/>
      <protection locked="0"/>
    </xf>
    <xf numFmtId="0" fontId="23" fillId="30" borderId="23" xfId="0" applyFont="1" applyFill="1" applyBorder="1" applyAlignment="1">
      <alignment horizontal="left" vertical="center" wrapText="1"/>
    </xf>
    <xf numFmtId="0" fontId="23" fillId="30" borderId="24" xfId="0" applyFont="1" applyFill="1" applyBorder="1" applyAlignment="1" applyProtection="1">
      <alignment horizontal="center" vertical="center" wrapText="1"/>
      <protection locked="0"/>
    </xf>
    <xf numFmtId="0" fontId="23" fillId="55" borderId="22" xfId="0" applyFont="1" applyFill="1" applyBorder="1" applyAlignment="1" applyProtection="1">
      <alignment horizontal="center" vertical="center" wrapText="1"/>
      <protection locked="0"/>
    </xf>
    <xf numFmtId="0" fontId="23" fillId="55" borderId="25" xfId="0" applyFont="1" applyFill="1" applyBorder="1" applyAlignment="1" applyProtection="1">
      <alignment horizontal="left" vertical="center" wrapText="1"/>
      <protection locked="0"/>
    </xf>
    <xf numFmtId="0" fontId="23" fillId="55" borderId="24" xfId="0" applyFont="1" applyFill="1" applyBorder="1" applyAlignment="1" applyProtection="1">
      <alignment horizontal="center" vertical="center" wrapText="1"/>
      <protection locked="0"/>
    </xf>
    <xf numFmtId="0" fontId="23" fillId="55" borderId="23" xfId="0" applyFont="1" applyFill="1" applyBorder="1" applyAlignment="1" applyProtection="1">
      <alignment horizontal="left" vertical="center" wrapText="1"/>
      <protection locked="0"/>
    </xf>
    <xf numFmtId="0" fontId="23" fillId="37" borderId="24" xfId="0" applyFont="1" applyFill="1" applyBorder="1" applyAlignment="1" applyProtection="1">
      <alignment horizontal="center" vertical="center" wrapText="1"/>
      <protection locked="0"/>
    </xf>
    <xf numFmtId="0" fontId="23" fillId="37" borderId="23" xfId="0" applyFont="1" applyFill="1" applyBorder="1" applyAlignment="1" applyProtection="1">
      <alignment horizontal="left" vertical="center" wrapText="1"/>
      <protection locked="0"/>
    </xf>
    <xf numFmtId="0" fontId="23" fillId="34" borderId="24" xfId="0" applyFont="1" applyFill="1" applyBorder="1" applyAlignment="1" applyProtection="1">
      <alignment horizontal="center" vertical="center" wrapText="1"/>
      <protection locked="0"/>
    </xf>
    <xf numFmtId="0" fontId="23" fillId="34" borderId="23" xfId="0" applyFont="1" applyFill="1" applyBorder="1" applyAlignment="1" applyProtection="1">
      <alignment horizontal="left" vertical="center" wrapText="1"/>
      <protection locked="0"/>
    </xf>
    <xf numFmtId="0" fontId="23" fillId="36" borderId="26" xfId="0" applyFont="1" applyFill="1" applyBorder="1" applyAlignment="1" applyProtection="1">
      <alignment horizontal="center" vertical="center" wrapText="1"/>
      <protection locked="0"/>
    </xf>
    <xf numFmtId="0" fontId="23" fillId="36" borderId="27" xfId="0" applyFont="1" applyFill="1" applyBorder="1" applyAlignment="1" applyProtection="1">
      <alignment horizontal="center" vertical="center" wrapText="1"/>
      <protection locked="0"/>
    </xf>
    <xf numFmtId="0" fontId="23" fillId="36" borderId="22" xfId="0" applyFont="1" applyFill="1" applyBorder="1" applyAlignment="1" applyProtection="1">
      <alignment horizontal="center" vertical="center" wrapText="1"/>
      <protection locked="0"/>
    </xf>
    <xf numFmtId="0" fontId="23" fillId="34" borderId="26" xfId="0" applyFont="1" applyFill="1" applyBorder="1" applyAlignment="1" applyProtection="1">
      <alignment horizontal="center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 wrapText="1"/>
      <protection locked="0"/>
    </xf>
    <xf numFmtId="0" fontId="23" fillId="34" borderId="22" xfId="0" applyFont="1" applyFill="1" applyBorder="1" applyAlignment="1" applyProtection="1">
      <alignment horizontal="center" vertical="center" wrapText="1"/>
      <protection locked="0"/>
    </xf>
    <xf numFmtId="0" fontId="23" fillId="56" borderId="26" xfId="0" applyFont="1" applyFill="1" applyBorder="1" applyAlignment="1" applyProtection="1">
      <alignment horizontal="center" vertical="center" wrapText="1"/>
      <protection locked="0"/>
    </xf>
    <xf numFmtId="0" fontId="23" fillId="56" borderId="27" xfId="0" applyFont="1" applyFill="1" applyBorder="1" applyAlignment="1" applyProtection="1">
      <alignment horizontal="center" vertical="center" wrapText="1"/>
      <protection locked="0"/>
    </xf>
    <xf numFmtId="0" fontId="23" fillId="56" borderId="22" xfId="0" applyFont="1" applyFill="1" applyBorder="1" applyAlignment="1" applyProtection="1">
      <alignment horizontal="center" vertical="center" wrapText="1"/>
      <protection locked="0"/>
    </xf>
    <xf numFmtId="0" fontId="27" fillId="0" borderId="28" xfId="80" applyNumberFormat="1" applyFont="1" applyFill="1" applyBorder="1" applyAlignment="1" applyProtection="1">
      <alignment vertical="center" textRotation="180" wrapText="1"/>
      <protection locked="0"/>
    </xf>
    <xf numFmtId="0" fontId="28" fillId="33" borderId="29" xfId="95" applyFont="1" applyFill="1" applyBorder="1" applyAlignment="1">
      <alignment horizontal="center" vertical="center" wrapText="1"/>
      <protection/>
    </xf>
    <xf numFmtId="0" fontId="23" fillId="37" borderId="22" xfId="0" applyFont="1" applyFill="1" applyBorder="1" applyAlignment="1" applyProtection="1">
      <alignment horizontal="center" vertical="center" wrapText="1"/>
      <protection locked="0"/>
    </xf>
    <xf numFmtId="0" fontId="23" fillId="34" borderId="3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19" fillId="57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8" fillId="35" borderId="31" xfId="0" applyFont="1" applyFill="1" applyBorder="1" applyAlignment="1" applyProtection="1">
      <alignment vertical="center" wrapText="1"/>
      <protection locked="0"/>
    </xf>
    <xf numFmtId="0" fontId="28" fillId="35" borderId="32" xfId="0" applyFont="1" applyFill="1" applyBorder="1" applyAlignment="1" applyProtection="1">
      <alignment horizontal="right" wrapText="1"/>
      <protection locked="0"/>
    </xf>
    <xf numFmtId="0" fontId="28" fillId="35" borderId="33" xfId="0" applyFont="1" applyFill="1" applyBorder="1" applyAlignment="1" applyProtection="1">
      <alignment vertical="center" wrapText="1"/>
      <protection locked="0"/>
    </xf>
    <xf numFmtId="0" fontId="28" fillId="35" borderId="23" xfId="0" applyFont="1" applyFill="1" applyBorder="1" applyAlignment="1" applyProtection="1">
      <alignment horizontal="right" wrapText="1"/>
      <protection locked="0"/>
    </xf>
    <xf numFmtId="0" fontId="28" fillId="35" borderId="34" xfId="0" applyFont="1" applyFill="1" applyBorder="1" applyAlignment="1" applyProtection="1">
      <alignment vertical="center" wrapText="1"/>
      <protection locked="0"/>
    </xf>
    <xf numFmtId="0" fontId="28" fillId="35" borderId="35" xfId="0" applyFont="1" applyFill="1" applyBorder="1" applyAlignment="1" applyProtection="1">
      <alignment horizontal="right" wrapText="1"/>
      <protection locked="0"/>
    </xf>
    <xf numFmtId="0" fontId="19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36" xfId="97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3" xfId="97" applyFont="1" applyFill="1" applyBorder="1" applyAlignment="1" applyProtection="1">
      <alignment horizontal="center" vertical="center" wrapText="1"/>
      <protection locked="0"/>
    </xf>
    <xf numFmtId="0" fontId="30" fillId="0" borderId="31" xfId="97" applyFont="1" applyFill="1" applyBorder="1" applyAlignment="1" applyProtection="1">
      <alignment horizontal="center" vertical="center" wrapText="1"/>
      <protection locked="0"/>
    </xf>
    <xf numFmtId="0" fontId="14" fillId="0" borderId="37" xfId="97" applyFont="1" applyFill="1" applyBorder="1" applyAlignment="1" applyProtection="1">
      <alignment horizontal="center" vertical="center" wrapText="1"/>
      <protection/>
    </xf>
    <xf numFmtId="0" fontId="30" fillId="0" borderId="32" xfId="97" applyFont="1" applyFill="1" applyBorder="1" applyAlignment="1" applyProtection="1">
      <alignment horizontal="center" vertical="center" wrapText="1"/>
      <protection locked="0"/>
    </xf>
    <xf numFmtId="0" fontId="30" fillId="0" borderId="33" xfId="97" applyFont="1" applyFill="1" applyBorder="1" applyAlignment="1" applyProtection="1">
      <alignment horizontal="center" vertical="center" wrapText="1"/>
      <protection locked="0"/>
    </xf>
    <xf numFmtId="0" fontId="14" fillId="0" borderId="38" xfId="97" applyFont="1" applyFill="1" applyBorder="1" applyAlignment="1" applyProtection="1">
      <alignment horizontal="center" vertical="center" wrapText="1"/>
      <protection/>
    </xf>
    <xf numFmtId="0" fontId="30" fillId="0" borderId="23" xfId="97" applyFont="1" applyFill="1" applyBorder="1" applyAlignment="1" applyProtection="1">
      <alignment horizontal="center" vertical="center" wrapText="1"/>
      <protection locked="0"/>
    </xf>
    <xf numFmtId="0" fontId="30" fillId="0" borderId="39" xfId="97" applyFont="1" applyFill="1" applyBorder="1" applyAlignment="1" applyProtection="1">
      <alignment horizontal="center" vertical="center" wrapText="1"/>
      <protection locked="0"/>
    </xf>
    <xf numFmtId="0" fontId="14" fillId="0" borderId="23" xfId="97" applyFont="1" applyFill="1" applyBorder="1" applyAlignment="1" applyProtection="1">
      <alignment horizontal="center" vertical="center" wrapText="1"/>
      <protection/>
    </xf>
    <xf numFmtId="0" fontId="19" fillId="0" borderId="36" xfId="97" applyFont="1" applyFill="1" applyBorder="1" applyAlignment="1" applyProtection="1">
      <alignment horizontal="center" vertical="center" wrapText="1"/>
      <protection locked="0"/>
    </xf>
    <xf numFmtId="0" fontId="30" fillId="0" borderId="25" xfId="97" applyFont="1" applyFill="1" applyBorder="1" applyAlignment="1" applyProtection="1">
      <alignment horizontal="center" vertical="center" wrapText="1"/>
      <protection locked="0"/>
    </xf>
    <xf numFmtId="0" fontId="14" fillId="0" borderId="40" xfId="97" applyFont="1" applyFill="1" applyBorder="1" applyAlignment="1" applyProtection="1">
      <alignment horizontal="center" vertical="center" wrapText="1"/>
      <protection/>
    </xf>
    <xf numFmtId="0" fontId="14" fillId="0" borderId="25" xfId="97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 locked="0"/>
    </xf>
    <xf numFmtId="0" fontId="19" fillId="0" borderId="33" xfId="97" applyFont="1" applyFill="1" applyBorder="1" applyAlignment="1" applyProtection="1">
      <alignment horizontal="left" vertical="center" wrapText="1"/>
      <protection/>
    </xf>
    <xf numFmtId="0" fontId="19" fillId="0" borderId="29" xfId="97" applyFont="1" applyFill="1" applyBorder="1" applyAlignment="1" applyProtection="1">
      <alignment horizontal="left" vertical="center" wrapText="1"/>
      <protection/>
    </xf>
    <xf numFmtId="0" fontId="30" fillId="0" borderId="23" xfId="97" applyFont="1" applyFill="1" applyBorder="1" applyAlignment="1" applyProtection="1">
      <alignment horizontal="center" vertical="center"/>
      <protection locked="0"/>
    </xf>
    <xf numFmtId="0" fontId="30" fillId="0" borderId="39" xfId="97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9" fillId="0" borderId="33" xfId="97" applyFont="1" applyFill="1" applyBorder="1" applyAlignment="1" applyProtection="1">
      <alignment horizontal="center" vertical="center"/>
      <protection locked="0"/>
    </xf>
    <xf numFmtId="0" fontId="19" fillId="0" borderId="21" xfId="97" applyFont="1" applyFill="1" applyBorder="1" applyAlignment="1" applyProtection="1">
      <alignment horizontal="center" vertical="center" wrapText="1"/>
      <protection locked="0"/>
    </xf>
    <xf numFmtId="0" fontId="19" fillId="0" borderId="21" xfId="97" applyFont="1" applyFill="1" applyBorder="1" applyAlignment="1" applyProtection="1">
      <alignment horizontal="center" vertical="center"/>
      <protection locked="0"/>
    </xf>
    <xf numFmtId="0" fontId="30" fillId="0" borderId="25" xfId="97" applyFont="1" applyFill="1" applyBorder="1" applyAlignment="1" applyProtection="1">
      <alignment horizontal="center" vertical="center"/>
      <protection locked="0"/>
    </xf>
    <xf numFmtId="0" fontId="30" fillId="0" borderId="30" xfId="97" applyFont="1" applyFill="1" applyBorder="1" applyAlignment="1" applyProtection="1">
      <alignment horizontal="center" vertical="center" wrapText="1"/>
      <protection locked="0"/>
    </xf>
    <xf numFmtId="0" fontId="14" fillId="0" borderId="41" xfId="97" applyFont="1" applyFill="1" applyBorder="1" applyAlignment="1" applyProtection="1">
      <alignment horizontal="center" vertical="center" wrapText="1"/>
      <protection/>
    </xf>
    <xf numFmtId="0" fontId="30" fillId="0" borderId="30" xfId="97" applyFont="1" applyFill="1" applyBorder="1" applyAlignment="1" applyProtection="1">
      <alignment horizontal="center" vertical="center"/>
      <protection locked="0"/>
    </xf>
    <xf numFmtId="0" fontId="14" fillId="0" borderId="30" xfId="97" applyFont="1" applyFill="1" applyBorder="1" applyAlignment="1" applyProtection="1">
      <alignment horizontal="center" vertical="center" wrapText="1"/>
      <protection/>
    </xf>
    <xf numFmtId="0" fontId="30" fillId="0" borderId="42" xfId="97" applyFont="1" applyFill="1" applyBorder="1" applyAlignment="1" applyProtection="1">
      <alignment horizontal="center" vertical="center"/>
      <protection locked="0"/>
    </xf>
    <xf numFmtId="0" fontId="19" fillId="0" borderId="43" xfId="97" applyFont="1" applyFill="1" applyBorder="1" applyAlignment="1" applyProtection="1">
      <alignment horizontal="center" vertical="center" wrapText="1"/>
      <protection locked="0"/>
    </xf>
    <xf numFmtId="0" fontId="30" fillId="0" borderId="44" xfId="97" applyFont="1" applyFill="1" applyBorder="1" applyAlignment="1" applyProtection="1">
      <alignment horizontal="center" vertical="center" wrapText="1"/>
      <protection locked="0"/>
    </xf>
    <xf numFmtId="0" fontId="30" fillId="0" borderId="42" xfId="97" applyFont="1" applyFill="1" applyBorder="1" applyAlignment="1" applyProtection="1">
      <alignment horizontal="center" vertical="center" wrapText="1"/>
      <protection locked="0"/>
    </xf>
    <xf numFmtId="0" fontId="14" fillId="0" borderId="0" xfId="97" applyFont="1" applyFill="1" applyProtection="1">
      <alignment/>
      <protection locked="0"/>
    </xf>
    <xf numFmtId="0" fontId="0" fillId="0" borderId="0" xfId="97">
      <alignment/>
      <protection/>
    </xf>
    <xf numFmtId="0" fontId="19" fillId="0" borderId="0" xfId="97" applyFont="1" applyFill="1" applyBorder="1" applyAlignment="1" applyProtection="1">
      <alignment horizontal="center" vertical="center"/>
      <protection locked="0"/>
    </xf>
    <xf numFmtId="0" fontId="37" fillId="0" borderId="0" xfId="97" applyFont="1" applyFill="1" applyAlignment="1">
      <alignment horizontal="center" vertical="center"/>
      <protection/>
    </xf>
    <xf numFmtId="0" fontId="40" fillId="0" borderId="0" xfId="97" applyFont="1" applyFill="1" applyAlignment="1">
      <alignment horizontal="center"/>
      <protection/>
    </xf>
    <xf numFmtId="0" fontId="14" fillId="0" borderId="0" xfId="97" applyFont="1" applyFill="1">
      <alignment/>
      <protection/>
    </xf>
    <xf numFmtId="0" fontId="42" fillId="0" borderId="0" xfId="97" applyFont="1" applyFill="1" applyBorder="1" applyAlignment="1">
      <alignment/>
      <protection/>
    </xf>
    <xf numFmtId="0" fontId="35" fillId="0" borderId="0" xfId="97" applyFont="1" applyFill="1" applyBorder="1">
      <alignment/>
      <protection/>
    </xf>
    <xf numFmtId="0" fontId="14" fillId="0" borderId="0" xfId="97" applyFont="1" applyFill="1" applyBorder="1">
      <alignment/>
      <protection/>
    </xf>
    <xf numFmtId="0" fontId="35" fillId="0" borderId="0" xfId="97" applyFont="1" applyFill="1" applyBorder="1" applyAlignment="1">
      <alignment/>
      <protection/>
    </xf>
    <xf numFmtId="0" fontId="14" fillId="0" borderId="0" xfId="97" applyFont="1" applyFill="1" applyBorder="1" applyProtection="1">
      <alignment/>
      <protection locked="0"/>
    </xf>
    <xf numFmtId="0" fontId="36" fillId="0" borderId="0" xfId="97" applyFont="1" applyFill="1" applyBorder="1" applyAlignment="1">
      <alignment/>
      <protection/>
    </xf>
    <xf numFmtId="0" fontId="36" fillId="0" borderId="0" xfId="97" applyFont="1" applyFill="1" applyBorder="1">
      <alignment/>
      <protection/>
    </xf>
    <xf numFmtId="0" fontId="19" fillId="0" borderId="0" xfId="97" applyFont="1" applyFill="1" applyAlignment="1">
      <alignment vertical="center"/>
      <protection/>
    </xf>
    <xf numFmtId="0" fontId="43" fillId="0" borderId="0" xfId="0" applyFont="1" applyFill="1" applyAlignment="1" applyProtection="1">
      <alignment/>
      <protection locked="0"/>
    </xf>
    <xf numFmtId="0" fontId="19" fillId="0" borderId="0" xfId="97" applyFont="1" applyFill="1" applyBorder="1" applyAlignment="1">
      <alignment horizontal="center" vertical="center"/>
      <protection/>
    </xf>
    <xf numFmtId="0" fontId="36" fillId="0" borderId="0" xfId="97" applyFont="1" applyFill="1" applyBorder="1" applyAlignment="1">
      <alignment horizontal="right"/>
      <protection/>
    </xf>
    <xf numFmtId="0" fontId="2" fillId="0" borderId="0" xfId="70" applyNumberFormat="1" applyFont="1" applyFill="1" applyBorder="1" applyAlignment="1" applyProtection="1">
      <alignment/>
      <protection locked="0"/>
    </xf>
    <xf numFmtId="0" fontId="43" fillId="0" borderId="0" xfId="97" applyFont="1" applyFill="1" applyProtection="1">
      <alignment/>
      <protection locked="0"/>
    </xf>
    <xf numFmtId="0" fontId="18" fillId="0" borderId="0" xfId="70" applyNumberFormat="1" applyFont="1" applyFill="1" applyBorder="1" applyAlignment="1" applyProtection="1">
      <alignment wrapText="1"/>
      <protection locked="0"/>
    </xf>
    <xf numFmtId="0" fontId="18" fillId="0" borderId="0" xfId="70" applyNumberFormat="1" applyFont="1" applyFill="1" applyBorder="1" applyAlignment="1" applyProtection="1">
      <alignment horizontal="center" vertical="center"/>
      <protection locked="0"/>
    </xf>
    <xf numFmtId="0" fontId="18" fillId="0" borderId="0" xfId="70" applyNumberFormat="1" applyFont="1" applyFill="1" applyBorder="1" applyAlignment="1" applyProtection="1">
      <alignment horizontal="right"/>
      <protection locked="0"/>
    </xf>
    <xf numFmtId="0" fontId="2" fillId="0" borderId="0" xfId="70" applyNumberFormat="1" applyFont="1" applyFill="1" applyBorder="1" applyAlignment="1" applyProtection="1">
      <alignment horizontal="center" vertical="center"/>
      <protection locked="0"/>
    </xf>
    <xf numFmtId="0" fontId="18" fillId="0" borderId="0" xfId="70" applyNumberFormat="1" applyFont="1" applyFill="1" applyBorder="1" applyAlignment="1" applyProtection="1">
      <alignment/>
      <protection locked="0"/>
    </xf>
    <xf numFmtId="0" fontId="18" fillId="0" borderId="0" xfId="70" applyNumberFormat="1" applyFont="1" applyFill="1" applyBorder="1" applyAlignment="1" applyProtection="1">
      <alignment horizontal="right" vertical="center"/>
      <protection locked="0"/>
    </xf>
    <xf numFmtId="0" fontId="23" fillId="58" borderId="0" xfId="97" applyFont="1" applyFill="1" applyBorder="1" applyAlignment="1" applyProtection="1">
      <alignment horizontal="center" vertical="center" wrapText="1"/>
      <protection locked="0"/>
    </xf>
    <xf numFmtId="0" fontId="2" fillId="58" borderId="0" xfId="70" applyNumberFormat="1" applyFont="1" applyFill="1" applyBorder="1" applyAlignment="1" applyProtection="1">
      <alignment wrapText="1"/>
      <protection locked="0"/>
    </xf>
    <xf numFmtId="0" fontId="2" fillId="58" borderId="0" xfId="70" applyNumberFormat="1" applyFont="1" applyFill="1" applyBorder="1" applyAlignment="1" applyProtection="1">
      <alignment horizontal="center" vertical="center"/>
      <protection locked="0"/>
    </xf>
    <xf numFmtId="0" fontId="2" fillId="58" borderId="0" xfId="70" applyNumberFormat="1" applyFont="1" applyFill="1" applyBorder="1" applyAlignment="1" applyProtection="1">
      <alignment/>
      <protection locked="0"/>
    </xf>
    <xf numFmtId="0" fontId="3" fillId="0" borderId="0" xfId="70" applyNumberForma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3" fillId="58" borderId="0" xfId="97" applyFont="1" applyFill="1" applyBorder="1" applyAlignment="1" applyProtection="1">
      <alignment horizontal="center" vertical="center"/>
      <protection locked="0"/>
    </xf>
    <xf numFmtId="0" fontId="44" fillId="58" borderId="0" xfId="97" applyFont="1" applyFill="1" applyBorder="1" applyProtection="1">
      <alignment/>
      <protection locked="0"/>
    </xf>
    <xf numFmtId="0" fontId="23" fillId="0" borderId="0" xfId="97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/>
      <protection locked="0"/>
    </xf>
    <xf numFmtId="0" fontId="19" fillId="0" borderId="0" xfId="97" applyFont="1" applyFill="1" applyAlignment="1" applyProtection="1">
      <alignment horizontal="center" vertical="center"/>
      <protection locked="0"/>
    </xf>
    <xf numFmtId="0" fontId="45" fillId="0" borderId="0" xfId="97" applyFont="1" applyFill="1" applyProtection="1">
      <alignment/>
      <protection locked="0"/>
    </xf>
    <xf numFmtId="0" fontId="46" fillId="0" borderId="0" xfId="97" applyFont="1" applyFill="1" applyAlignment="1" applyProtection="1">
      <alignment horizontal="center" vertical="center"/>
      <protection locked="0"/>
    </xf>
    <xf numFmtId="0" fontId="19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48" fillId="0" borderId="0" xfId="0" applyFont="1" applyAlignment="1">
      <alignment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47" xfId="0" applyFont="1" applyFill="1" applyBorder="1" applyAlignment="1" applyProtection="1">
      <alignment horizontal="left" vertical="center" wrapText="1"/>
      <protection locked="0"/>
    </xf>
    <xf numFmtId="0" fontId="23" fillId="36" borderId="30" xfId="0" applyFont="1" applyFill="1" applyBorder="1" applyAlignment="1" applyProtection="1">
      <alignment horizontal="left" vertical="center" wrapText="1"/>
      <protection locked="0"/>
    </xf>
    <xf numFmtId="0" fontId="23" fillId="36" borderId="0" xfId="0" applyFont="1" applyFill="1" applyBorder="1" applyAlignment="1" applyProtection="1">
      <alignment horizontal="left" vertical="center" wrapText="1"/>
      <protection locked="0"/>
    </xf>
    <xf numFmtId="0" fontId="23" fillId="36" borderId="25" xfId="0" applyFont="1" applyFill="1" applyBorder="1" applyAlignment="1" applyProtection="1">
      <alignment horizontal="left" vertical="center" wrapText="1"/>
      <protection locked="0"/>
    </xf>
    <xf numFmtId="0" fontId="23" fillId="34" borderId="25" xfId="0" applyFont="1" applyFill="1" applyBorder="1" applyAlignment="1" applyProtection="1">
      <alignment horizontal="left" vertical="center" wrapText="1"/>
      <protection locked="0"/>
    </xf>
    <xf numFmtId="0" fontId="23" fillId="56" borderId="30" xfId="0" applyFont="1" applyFill="1" applyBorder="1" applyAlignment="1" applyProtection="1">
      <alignment horizontal="left" vertical="center" wrapText="1"/>
      <protection locked="0"/>
    </xf>
    <xf numFmtId="0" fontId="23" fillId="56" borderId="0" xfId="0" applyFont="1" applyFill="1" applyBorder="1" applyAlignment="1" applyProtection="1">
      <alignment horizontal="left" vertical="center" wrapText="1"/>
      <protection locked="0"/>
    </xf>
    <xf numFmtId="0" fontId="23" fillId="56" borderId="25" xfId="0" applyFont="1" applyFill="1" applyBorder="1" applyAlignment="1" applyProtection="1">
      <alignment horizontal="left" vertical="center" wrapText="1"/>
      <protection locked="0"/>
    </xf>
    <xf numFmtId="0" fontId="19" fillId="37" borderId="31" xfId="0" applyFont="1" applyFill="1" applyBorder="1" applyAlignment="1" applyProtection="1">
      <alignment horizontal="center" vertical="center" wrapText="1"/>
      <protection locked="0"/>
    </xf>
    <xf numFmtId="0" fontId="19" fillId="37" borderId="33" xfId="0" applyFont="1" applyFill="1" applyBorder="1" applyAlignment="1" applyProtection="1">
      <alignment horizontal="center" vertical="center" wrapText="1"/>
      <protection locked="0"/>
    </xf>
    <xf numFmtId="0" fontId="19" fillId="37" borderId="44" xfId="0" applyFont="1" applyFill="1" applyBorder="1" applyAlignment="1" applyProtection="1">
      <alignment horizontal="center" vertical="center" wrapText="1"/>
      <protection locked="0"/>
    </xf>
    <xf numFmtId="0" fontId="19" fillId="37" borderId="36" xfId="0" applyFont="1" applyFill="1" applyBorder="1" applyAlignment="1" applyProtection="1">
      <alignment horizontal="center" vertical="center" wrapText="1"/>
      <protection locked="0"/>
    </xf>
    <xf numFmtId="0" fontId="19" fillId="33" borderId="36" xfId="0" applyFont="1" applyFill="1" applyBorder="1" applyAlignment="1" applyProtection="1">
      <alignment horizontal="center" vertical="center" wrapText="1"/>
      <protection locked="0"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0" fontId="19" fillId="33" borderId="48" xfId="0" applyFont="1" applyFill="1" applyBorder="1" applyAlignment="1" applyProtection="1">
      <alignment horizontal="center" vertical="center" wrapText="1"/>
      <protection locked="0"/>
    </xf>
    <xf numFmtId="0" fontId="19" fillId="36" borderId="49" xfId="0" applyFont="1" applyFill="1" applyBorder="1" applyAlignment="1" applyProtection="1">
      <alignment horizontal="left" vertical="center" wrapText="1"/>
      <protection locked="0"/>
    </xf>
    <xf numFmtId="0" fontId="14" fillId="40" borderId="0" xfId="97" applyFont="1" applyFill="1" applyBorder="1" applyAlignment="1" applyProtection="1">
      <alignment vertical="center"/>
      <protection locked="0"/>
    </xf>
    <xf numFmtId="0" fontId="14" fillId="40" borderId="0" xfId="97" applyFont="1" applyFill="1" applyBorder="1" applyAlignment="1" applyProtection="1">
      <alignment horizontal="center" vertical="center" wrapText="1"/>
      <protection/>
    </xf>
    <xf numFmtId="0" fontId="19" fillId="36" borderId="50" xfId="0" applyFont="1" applyFill="1" applyBorder="1" applyAlignment="1" applyProtection="1">
      <alignment horizontal="left" vertical="center" wrapText="1"/>
      <protection locked="0"/>
    </xf>
    <xf numFmtId="0" fontId="28" fillId="33" borderId="23" xfId="95" applyFont="1" applyFill="1" applyBorder="1" applyAlignment="1">
      <alignment horizontal="left" vertical="center" wrapText="1"/>
      <protection/>
    </xf>
    <xf numFmtId="0" fontId="19" fillId="0" borderId="51" xfId="0" applyFont="1" applyFill="1" applyBorder="1" applyAlignment="1">
      <alignment horizontal="center" vertical="center" wrapText="1"/>
    </xf>
    <xf numFmtId="0" fontId="14" fillId="57" borderId="52" xfId="0" applyFont="1" applyFill="1" applyBorder="1" applyAlignment="1">
      <alignment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58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14" fillId="0" borderId="4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14" fillId="59" borderId="61" xfId="0" applyFont="1" applyFill="1" applyBorder="1" applyAlignment="1">
      <alignment horizontal="center" vertical="center" wrapText="1"/>
    </xf>
    <xf numFmtId="0" fontId="14" fillId="59" borderId="62" xfId="0" applyFont="1" applyFill="1" applyBorder="1" applyAlignment="1">
      <alignment horizontal="center" vertical="center" wrapText="1"/>
    </xf>
    <xf numFmtId="0" fontId="14" fillId="59" borderId="63" xfId="0" applyFont="1" applyFill="1" applyBorder="1" applyAlignment="1">
      <alignment horizontal="center" vertical="center" wrapText="1"/>
    </xf>
    <xf numFmtId="0" fontId="14" fillId="60" borderId="62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 applyProtection="1">
      <alignment vertical="center" wrapText="1"/>
      <protection locked="0"/>
    </xf>
    <xf numFmtId="0" fontId="28" fillId="61" borderId="65" xfId="0" applyFont="1" applyFill="1" applyBorder="1" applyAlignment="1" applyProtection="1">
      <alignment horizontal="center" vertical="center" wrapText="1"/>
      <protection locked="0"/>
    </xf>
    <xf numFmtId="0" fontId="28" fillId="61" borderId="25" xfId="0" applyFont="1" applyFill="1" applyBorder="1" applyAlignment="1" applyProtection="1">
      <alignment horizontal="left" vertical="center" wrapText="1"/>
      <protection locked="0"/>
    </xf>
    <xf numFmtId="0" fontId="28" fillId="61" borderId="23" xfId="0" applyFont="1" applyFill="1" applyBorder="1" applyAlignment="1" applyProtection="1">
      <alignment horizontal="left" vertical="center" wrapText="1"/>
      <protection locked="0"/>
    </xf>
    <xf numFmtId="0" fontId="28" fillId="61" borderId="30" xfId="0" applyFont="1" applyFill="1" applyBorder="1" applyAlignment="1" applyProtection="1">
      <alignment horizontal="left" vertical="center" wrapText="1"/>
      <protection locked="0"/>
    </xf>
    <xf numFmtId="0" fontId="24" fillId="0" borderId="49" xfId="0" applyFont="1" applyFill="1" applyBorder="1" applyAlignment="1">
      <alignment horizontal="left" vertical="center" wrapText="1"/>
    </xf>
    <xf numFmtId="1" fontId="24" fillId="0" borderId="49" xfId="0" applyNumberFormat="1" applyFont="1" applyFill="1" applyBorder="1" applyAlignment="1">
      <alignment horizontal="right" wrapText="1"/>
    </xf>
    <xf numFmtId="0" fontId="24" fillId="0" borderId="47" xfId="0" applyFont="1" applyFill="1" applyBorder="1" applyAlignment="1">
      <alignment horizontal="right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49" xfId="0" applyFont="1" applyFill="1" applyBorder="1" applyAlignment="1" applyProtection="1">
      <alignment horizontal="right" wrapText="1"/>
      <protection locked="0"/>
    </xf>
    <xf numFmtId="0" fontId="19" fillId="62" borderId="0" xfId="0" applyFont="1" applyFill="1" applyBorder="1" applyAlignment="1" applyProtection="1">
      <alignment horizontal="center" vertical="center" wrapText="1"/>
      <protection locked="0"/>
    </xf>
    <xf numFmtId="0" fontId="19" fillId="62" borderId="49" xfId="0" applyFont="1" applyFill="1" applyBorder="1" applyAlignment="1" applyProtection="1">
      <alignment vertical="center" wrapText="1"/>
      <protection locked="0"/>
    </xf>
    <xf numFmtId="0" fontId="24" fillId="19" borderId="49" xfId="0" applyFont="1" applyFill="1" applyBorder="1" applyAlignment="1" applyProtection="1">
      <alignment vertical="center" wrapText="1"/>
      <protection locked="0"/>
    </xf>
    <xf numFmtId="0" fontId="19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7" fillId="0" borderId="66" xfId="80" applyNumberFormat="1" applyFont="1" applyFill="1" applyBorder="1" applyAlignment="1" applyProtection="1">
      <alignment horizontal="center" vertical="center" textRotation="180" wrapText="1"/>
      <protection locked="0"/>
    </xf>
    <xf numFmtId="0" fontId="14" fillId="59" borderId="0" xfId="0" applyFont="1" applyFill="1" applyBorder="1" applyAlignment="1">
      <alignment horizontal="center" vertical="center" wrapText="1"/>
    </xf>
    <xf numFmtId="0" fontId="0" fillId="40" borderId="67" xfId="0" applyFill="1" applyBorder="1" applyAlignment="1">
      <alignment horizontal="center"/>
    </xf>
    <xf numFmtId="0" fontId="14" fillId="59" borderId="68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4" fillId="0" borderId="69" xfId="0" applyFont="1" applyFill="1" applyBorder="1" applyAlignment="1">
      <alignment horizontal="center" vertical="center" wrapText="1"/>
    </xf>
    <xf numFmtId="0" fontId="14" fillId="40" borderId="70" xfId="97" applyFont="1" applyFill="1" applyBorder="1" applyAlignment="1" applyProtection="1">
      <alignment vertical="center"/>
      <protection locked="0"/>
    </xf>
    <xf numFmtId="0" fontId="14" fillId="40" borderId="66" xfId="97" applyFont="1" applyFill="1" applyBorder="1" applyAlignment="1" applyProtection="1">
      <alignment vertical="center"/>
      <protection locked="0"/>
    </xf>
    <xf numFmtId="0" fontId="14" fillId="40" borderId="71" xfId="97" applyFont="1" applyFill="1" applyBorder="1" applyAlignment="1" applyProtection="1">
      <alignment vertical="center"/>
      <protection locked="0"/>
    </xf>
    <xf numFmtId="0" fontId="14" fillId="40" borderId="28" xfId="97" applyFont="1" applyFill="1" applyBorder="1" applyAlignment="1" applyProtection="1">
      <alignment vertical="center"/>
      <protection locked="0"/>
    </xf>
    <xf numFmtId="0" fontId="19" fillId="0" borderId="22" xfId="97" applyFont="1" applyFill="1" applyBorder="1" applyAlignment="1" applyProtection="1">
      <alignment horizontal="center" vertical="center" wrapText="1"/>
      <protection locked="0"/>
    </xf>
    <xf numFmtId="0" fontId="19" fillId="0" borderId="33" xfId="97" applyFont="1" applyFill="1" applyBorder="1" applyAlignment="1" applyProtection="1">
      <alignment vertical="center" wrapText="1"/>
      <protection/>
    </xf>
    <xf numFmtId="0" fontId="31" fillId="0" borderId="72" xfId="97" applyFont="1" applyFill="1" applyBorder="1" applyAlignment="1" applyProtection="1">
      <alignment horizontal="center" vertical="center" wrapText="1"/>
      <protection/>
    </xf>
    <xf numFmtId="0" fontId="31" fillId="0" borderId="73" xfId="97" applyFont="1" applyFill="1" applyBorder="1" applyAlignment="1" applyProtection="1">
      <alignment horizontal="center" vertical="center" wrapText="1"/>
      <protection/>
    </xf>
    <xf numFmtId="0" fontId="31" fillId="0" borderId="74" xfId="97" applyFont="1" applyFill="1" applyBorder="1" applyAlignment="1" applyProtection="1">
      <alignment horizontal="center" vertical="center" wrapText="1"/>
      <protection/>
    </xf>
    <xf numFmtId="0" fontId="19" fillId="0" borderId="39" xfId="97" applyFont="1" applyFill="1" applyBorder="1" applyAlignment="1" applyProtection="1">
      <alignment vertical="center" wrapText="1"/>
      <protection/>
    </xf>
    <xf numFmtId="0" fontId="31" fillId="0" borderId="75" xfId="97" applyFont="1" applyFill="1" applyBorder="1" applyAlignment="1" applyProtection="1">
      <alignment horizontal="center" vertical="center" wrapText="1"/>
      <protection/>
    </xf>
    <xf numFmtId="0" fontId="14" fillId="40" borderId="76" xfId="97" applyFont="1" applyFill="1" applyBorder="1" applyAlignment="1" applyProtection="1">
      <alignment vertical="center"/>
      <protection locked="0"/>
    </xf>
    <xf numFmtId="0" fontId="19" fillId="0" borderId="26" xfId="97" applyFont="1" applyFill="1" applyBorder="1" applyAlignment="1" applyProtection="1">
      <alignment horizontal="center" vertical="center" wrapText="1"/>
      <protection locked="0"/>
    </xf>
    <xf numFmtId="0" fontId="19" fillId="0" borderId="44" xfId="97" applyFont="1" applyFill="1" applyBorder="1" applyAlignment="1" applyProtection="1">
      <alignment horizontal="left" vertical="center" wrapText="1"/>
      <protection/>
    </xf>
    <xf numFmtId="0" fontId="33" fillId="0" borderId="75" xfId="97" applyFont="1" applyFill="1" applyBorder="1" applyAlignment="1">
      <alignment horizontal="center" vertical="center" wrapText="1"/>
      <protection/>
    </xf>
    <xf numFmtId="0" fontId="34" fillId="0" borderId="77" xfId="97" applyFont="1" applyFill="1" applyBorder="1" applyAlignment="1" applyProtection="1">
      <alignment horizontal="center" vertical="center"/>
      <protection locked="0"/>
    </xf>
    <xf numFmtId="0" fontId="14" fillId="0" borderId="78" xfId="97" applyFont="1" applyFill="1" applyBorder="1" applyAlignment="1" applyProtection="1">
      <alignment horizontal="center" vertical="center"/>
      <protection locked="0"/>
    </xf>
    <xf numFmtId="0" fontId="19" fillId="0" borderId="79" xfId="0" applyFont="1" applyFill="1" applyBorder="1" applyAlignment="1">
      <alignment horizontal="center" vertical="center"/>
    </xf>
    <xf numFmtId="0" fontId="30" fillId="0" borderId="48" xfId="97" applyFont="1" applyFill="1" applyBorder="1" applyAlignment="1" applyProtection="1">
      <alignment horizontal="center" vertical="center" wrapText="1"/>
      <protection locked="0"/>
    </xf>
    <xf numFmtId="0" fontId="14" fillId="0" borderId="80" xfId="0" applyFont="1" applyFill="1" applyBorder="1" applyAlignment="1">
      <alignment horizontal="center" vertical="center"/>
    </xf>
    <xf numFmtId="0" fontId="30" fillId="0" borderId="81" xfId="97" applyFont="1" applyFill="1" applyBorder="1" applyAlignment="1" applyProtection="1">
      <alignment horizontal="center" vertical="center" wrapText="1"/>
      <protection locked="0"/>
    </xf>
    <xf numFmtId="0" fontId="30" fillId="0" borderId="81" xfId="97" applyFont="1" applyFill="1" applyBorder="1" applyAlignment="1" applyProtection="1">
      <alignment horizontal="center" vertical="center"/>
      <protection locked="0"/>
    </xf>
    <xf numFmtId="0" fontId="19" fillId="40" borderId="82" xfId="97" applyFont="1" applyFill="1" applyBorder="1" applyAlignment="1" applyProtection="1">
      <alignment vertical="center"/>
      <protection locked="0"/>
    </xf>
    <xf numFmtId="0" fontId="14" fillId="40" borderId="68" xfId="0" applyFont="1" applyFill="1" applyBorder="1" applyAlignment="1">
      <alignment horizontal="center" vertical="center"/>
    </xf>
    <xf numFmtId="0" fontId="14" fillId="40" borderId="68" xfId="97" applyFont="1" applyFill="1" applyBorder="1" applyAlignment="1" applyProtection="1">
      <alignment vertical="center"/>
      <protection locked="0"/>
    </xf>
    <xf numFmtId="0" fontId="19" fillId="0" borderId="58" xfId="0" applyFont="1" applyFill="1" applyBorder="1" applyAlignment="1">
      <alignment vertical="center" wrapText="1"/>
    </xf>
    <xf numFmtId="0" fontId="19" fillId="0" borderId="55" xfId="0" applyFont="1" applyFill="1" applyBorder="1" applyAlignment="1">
      <alignment vertical="center" wrapText="1"/>
    </xf>
    <xf numFmtId="0" fontId="14" fillId="60" borderId="0" xfId="0" applyFont="1" applyFill="1" applyBorder="1" applyAlignment="1">
      <alignment horizontal="center" vertical="center" wrapText="1"/>
    </xf>
    <xf numFmtId="0" fontId="23" fillId="63" borderId="28" xfId="0" applyFont="1" applyFill="1" applyBorder="1" applyAlignment="1" applyProtection="1">
      <alignment horizontal="center" vertical="center" wrapText="1"/>
      <protection locked="0"/>
    </xf>
    <xf numFmtId="0" fontId="52" fillId="63" borderId="83" xfId="98" applyFont="1" applyFill="1" applyBorder="1" applyAlignment="1">
      <alignment wrapText="1"/>
      <protection/>
    </xf>
    <xf numFmtId="0" fontId="74" fillId="63" borderId="84" xfId="0" applyFont="1" applyFill="1" applyBorder="1" applyAlignment="1" applyProtection="1">
      <alignment horizontal="center" vertical="center" wrapText="1"/>
      <protection locked="0"/>
    </xf>
    <xf numFmtId="0" fontId="74" fillId="63" borderId="8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64" borderId="49" xfId="0" applyFont="1" applyFill="1" applyBorder="1" applyAlignment="1" applyProtection="1">
      <alignment horizontal="left" vertical="center" wrapText="1"/>
      <protection locked="0"/>
    </xf>
    <xf numFmtId="0" fontId="23" fillId="64" borderId="49" xfId="0" applyFont="1" applyFill="1" applyBorder="1" applyAlignment="1" applyProtection="1">
      <alignment horizontal="center" vertical="center" wrapText="1"/>
      <protection locked="0"/>
    </xf>
    <xf numFmtId="0" fontId="24" fillId="0" borderId="61" xfId="98" applyFont="1" applyFill="1" applyBorder="1" applyAlignment="1">
      <alignment wrapText="1"/>
      <protection/>
    </xf>
    <xf numFmtId="0" fontId="19" fillId="0" borderId="49" xfId="0" applyFont="1" applyFill="1" applyBorder="1" applyAlignment="1" applyProtection="1">
      <alignment wrapText="1"/>
      <protection locked="0"/>
    </xf>
    <xf numFmtId="0" fontId="24" fillId="0" borderId="49" xfId="0" applyFont="1" applyFill="1" applyBorder="1" applyAlignment="1" applyProtection="1">
      <alignment wrapText="1"/>
      <protection locked="0"/>
    </xf>
    <xf numFmtId="0" fontId="0" fillId="0" borderId="86" xfId="0" applyFill="1" applyBorder="1" applyAlignment="1">
      <alignment horizontal="center"/>
    </xf>
    <xf numFmtId="0" fontId="14" fillId="0" borderId="86" xfId="0" applyFont="1" applyFill="1" applyBorder="1" applyAlignment="1">
      <alignment horizontal="center" vertical="center" wrapText="1"/>
    </xf>
    <xf numFmtId="0" fontId="19" fillId="0" borderId="44" xfId="97" applyFont="1" applyFill="1" applyBorder="1" applyAlignment="1" applyProtection="1">
      <alignment horizontal="center" vertical="center" wrapText="1"/>
      <protection locked="0"/>
    </xf>
    <xf numFmtId="0" fontId="33" fillId="0" borderId="0" xfId="97" applyFont="1" applyFill="1" applyBorder="1" applyAlignment="1">
      <alignment horizontal="center" vertical="center" wrapText="1"/>
      <protection/>
    </xf>
    <xf numFmtId="0" fontId="34" fillId="0" borderId="70" xfId="97" applyFont="1" applyFill="1" applyBorder="1" applyAlignment="1" applyProtection="1">
      <alignment horizontal="center" vertical="center"/>
      <protection locked="0"/>
    </xf>
    <xf numFmtId="0" fontId="14" fillId="0" borderId="0" xfId="97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74" fillId="65" borderId="71" xfId="0" applyFont="1" applyFill="1" applyBorder="1" applyAlignment="1" applyProtection="1">
      <alignment horizontal="center" vertical="center" wrapText="1"/>
      <protection locked="0"/>
    </xf>
    <xf numFmtId="0" fontId="74" fillId="65" borderId="87" xfId="0" applyFont="1" applyFill="1" applyBorder="1" applyAlignment="1" applyProtection="1">
      <alignment horizontal="center" vertical="center" wrapText="1"/>
      <protection locked="0"/>
    </xf>
    <xf numFmtId="0" fontId="75" fillId="65" borderId="31" xfId="0" applyFont="1" applyFill="1" applyBorder="1" applyAlignment="1" applyProtection="1">
      <alignment vertical="center" wrapText="1"/>
      <protection locked="0"/>
    </xf>
    <xf numFmtId="0" fontId="75" fillId="65" borderId="32" xfId="0" applyFont="1" applyFill="1" applyBorder="1" applyAlignment="1" applyProtection="1">
      <alignment horizontal="right" wrapText="1"/>
      <protection locked="0"/>
    </xf>
    <xf numFmtId="0" fontId="74" fillId="65" borderId="27" xfId="0" applyFont="1" applyFill="1" applyBorder="1" applyAlignment="1" applyProtection="1">
      <alignment horizontal="center" vertical="center" wrapText="1"/>
      <protection locked="0"/>
    </xf>
    <xf numFmtId="0" fontId="74" fillId="65" borderId="28" xfId="0" applyFont="1" applyFill="1" applyBorder="1" applyAlignment="1" applyProtection="1">
      <alignment horizontal="center" vertical="center" wrapText="1"/>
      <protection locked="0"/>
    </xf>
    <xf numFmtId="0" fontId="75" fillId="65" borderId="33" xfId="0" applyFont="1" applyFill="1" applyBorder="1" applyAlignment="1" applyProtection="1">
      <alignment vertical="center" wrapText="1"/>
      <protection locked="0"/>
    </xf>
    <xf numFmtId="0" fontId="75" fillId="65" borderId="23" xfId="0" applyFont="1" applyFill="1" applyBorder="1" applyAlignment="1" applyProtection="1">
      <alignment horizontal="right" wrapText="1"/>
      <protection locked="0"/>
    </xf>
    <xf numFmtId="0" fontId="74" fillId="65" borderId="88" xfId="0" applyFont="1" applyFill="1" applyBorder="1" applyAlignment="1" applyProtection="1">
      <alignment horizontal="center" vertical="center" wrapText="1"/>
      <protection locked="0"/>
    </xf>
    <xf numFmtId="0" fontId="74" fillId="65" borderId="89" xfId="0" applyFont="1" applyFill="1" applyBorder="1" applyAlignment="1" applyProtection="1">
      <alignment horizontal="center" vertical="center" wrapText="1"/>
      <protection locked="0"/>
    </xf>
    <xf numFmtId="0" fontId="75" fillId="65" borderId="34" xfId="0" applyFont="1" applyFill="1" applyBorder="1" applyAlignment="1" applyProtection="1">
      <alignment vertical="center" wrapText="1"/>
      <protection locked="0"/>
    </xf>
    <xf numFmtId="0" fontId="75" fillId="65" borderId="35" xfId="0" applyFont="1" applyFill="1" applyBorder="1" applyAlignment="1" applyProtection="1">
      <alignment horizontal="right" wrapText="1"/>
      <protection locked="0"/>
    </xf>
    <xf numFmtId="0" fontId="30" fillId="66" borderId="90" xfId="97" applyFont="1" applyFill="1" applyBorder="1" applyAlignment="1" applyProtection="1">
      <alignment horizontal="center" vertical="center" wrapText="1"/>
      <protection locked="0"/>
    </xf>
    <xf numFmtId="0" fontId="14" fillId="66" borderId="32" xfId="97" applyFont="1" applyFill="1" applyBorder="1" applyAlignment="1" applyProtection="1">
      <alignment horizontal="center" vertical="center" wrapText="1"/>
      <protection/>
    </xf>
    <xf numFmtId="0" fontId="30" fillId="66" borderId="39" xfId="97" applyFont="1" applyFill="1" applyBorder="1" applyAlignment="1" applyProtection="1">
      <alignment horizontal="center" vertical="center" wrapText="1"/>
      <protection locked="0"/>
    </xf>
    <xf numFmtId="0" fontId="14" fillId="66" borderId="23" xfId="97" applyFont="1" applyFill="1" applyBorder="1" applyAlignment="1" applyProtection="1">
      <alignment horizontal="center" vertical="center" wrapText="1"/>
      <protection/>
    </xf>
    <xf numFmtId="0" fontId="30" fillId="66" borderId="91" xfId="97" applyFont="1" applyFill="1" applyBorder="1" applyAlignment="1" applyProtection="1">
      <alignment horizontal="center" vertical="center" wrapText="1"/>
      <protection locked="0"/>
    </xf>
    <xf numFmtId="0" fontId="14" fillId="66" borderId="25" xfId="97" applyFont="1" applyFill="1" applyBorder="1" applyAlignment="1" applyProtection="1">
      <alignment horizontal="center" vertical="center" wrapText="1"/>
      <protection/>
    </xf>
    <xf numFmtId="0" fontId="30" fillId="66" borderId="39" xfId="97" applyFont="1" applyFill="1" applyBorder="1" applyAlignment="1" applyProtection="1">
      <alignment horizontal="center" vertical="center"/>
      <protection locked="0"/>
    </xf>
    <xf numFmtId="0" fontId="30" fillId="67" borderId="23" xfId="97" applyFont="1" applyFill="1" applyBorder="1" applyAlignment="1" applyProtection="1">
      <alignment horizontal="center" vertical="center" wrapText="1"/>
      <protection locked="0"/>
    </xf>
    <xf numFmtId="0" fontId="30" fillId="66" borderId="23" xfId="97" applyFont="1" applyFill="1" applyBorder="1" applyAlignment="1" applyProtection="1">
      <alignment horizontal="center" vertical="center" wrapText="1"/>
      <protection locked="0"/>
    </xf>
    <xf numFmtId="0" fontId="30" fillId="66" borderId="23" xfId="97" applyFont="1" applyFill="1" applyBorder="1" applyAlignment="1" applyProtection="1">
      <alignment horizontal="center" vertical="center"/>
      <protection locked="0"/>
    </xf>
    <xf numFmtId="0" fontId="30" fillId="66" borderId="91" xfId="97" applyFont="1" applyFill="1" applyBorder="1" applyAlignment="1" applyProtection="1">
      <alignment horizontal="center" vertical="center"/>
      <protection locked="0"/>
    </xf>
    <xf numFmtId="0" fontId="30" fillId="66" borderId="42" xfId="97" applyFont="1" applyFill="1" applyBorder="1" applyAlignment="1" applyProtection="1">
      <alignment horizontal="center" vertical="center"/>
      <protection locked="0"/>
    </xf>
    <xf numFmtId="0" fontId="14" fillId="66" borderId="30" xfId="97" applyFont="1" applyFill="1" applyBorder="1" applyAlignment="1" applyProtection="1">
      <alignment horizontal="center" vertical="center" wrapText="1"/>
      <protection/>
    </xf>
    <xf numFmtId="0" fontId="34" fillId="66" borderId="77" xfId="97" applyFont="1" applyFill="1" applyBorder="1" applyAlignment="1" applyProtection="1">
      <alignment horizontal="center" vertical="center"/>
      <protection locked="0"/>
    </xf>
    <xf numFmtId="0" fontId="14" fillId="66" borderId="85" xfId="97" applyFont="1" applyFill="1" applyBorder="1" applyAlignment="1" applyProtection="1">
      <alignment horizontal="center" vertical="center"/>
      <protection locked="0"/>
    </xf>
    <xf numFmtId="0" fontId="34" fillId="66" borderId="0" xfId="97" applyFont="1" applyFill="1" applyBorder="1" applyAlignment="1" applyProtection="1">
      <alignment horizontal="center" vertical="center"/>
      <protection locked="0"/>
    </xf>
    <xf numFmtId="0" fontId="14" fillId="66" borderId="28" xfId="97" applyFont="1" applyFill="1" applyBorder="1" applyAlignment="1" applyProtection="1">
      <alignment horizontal="center" vertical="center"/>
      <protection locked="0"/>
    </xf>
    <xf numFmtId="0" fontId="14" fillId="66" borderId="41" xfId="97" applyFont="1" applyFill="1" applyBorder="1" applyAlignment="1" applyProtection="1">
      <alignment horizontal="center" vertical="center" wrapText="1"/>
      <protection/>
    </xf>
    <xf numFmtId="0" fontId="14" fillId="66" borderId="38" xfId="97" applyFont="1" applyFill="1" applyBorder="1" applyAlignment="1" applyProtection="1">
      <alignment horizontal="center" vertical="center" wrapText="1"/>
      <protection/>
    </xf>
    <xf numFmtId="0" fontId="30" fillId="66" borderId="81" xfId="97" applyFont="1" applyFill="1" applyBorder="1" applyAlignment="1" applyProtection="1">
      <alignment horizontal="center" vertical="center"/>
      <protection locked="0"/>
    </xf>
    <xf numFmtId="0" fontId="14" fillId="66" borderId="80" xfId="0" applyFont="1" applyFill="1" applyBorder="1" applyAlignment="1">
      <alignment horizontal="center" vertical="center"/>
    </xf>
    <xf numFmtId="0" fontId="24" fillId="68" borderId="49" xfId="0" applyFont="1" applyFill="1" applyBorder="1" applyAlignment="1">
      <alignment horizontal="left" vertical="center" wrapText="1"/>
    </xf>
    <xf numFmtId="0" fontId="24" fillId="68" borderId="49" xfId="0" applyFont="1" applyFill="1" applyBorder="1" applyAlignment="1">
      <alignment vertical="center" wrapText="1"/>
    </xf>
    <xf numFmtId="0" fontId="53" fillId="68" borderId="49" xfId="0" applyFont="1" applyFill="1" applyBorder="1" applyAlignment="1">
      <alignment vertical="center" wrapText="1"/>
    </xf>
    <xf numFmtId="0" fontId="34" fillId="68" borderId="49" xfId="0" applyFont="1" applyFill="1" applyBorder="1" applyAlignment="1">
      <alignment horizontal="right" wrapText="1"/>
    </xf>
    <xf numFmtId="1" fontId="34" fillId="68" borderId="49" xfId="0" applyNumberFormat="1" applyFont="1" applyFill="1" applyBorder="1" applyAlignment="1">
      <alignment horizontal="right" wrapText="1"/>
    </xf>
    <xf numFmtId="0" fontId="24" fillId="68" borderId="0" xfId="0" applyFont="1" applyFill="1" applyBorder="1" applyAlignment="1" applyProtection="1">
      <alignment horizontal="left" vertical="center" wrapText="1"/>
      <protection locked="0"/>
    </xf>
    <xf numFmtId="0" fontId="24" fillId="68" borderId="0" xfId="0" applyFont="1" applyFill="1" applyBorder="1" applyAlignment="1" applyProtection="1">
      <alignment horizontal="right" wrapText="1"/>
      <protection locked="0"/>
    </xf>
    <xf numFmtId="1" fontId="24" fillId="68" borderId="0" xfId="0" applyNumberFormat="1" applyFont="1" applyFill="1" applyBorder="1" applyAlignment="1" applyProtection="1">
      <alignment horizontal="right" wrapText="1"/>
      <protection locked="0"/>
    </xf>
    <xf numFmtId="0" fontId="14" fillId="68" borderId="49" xfId="0" applyFont="1" applyFill="1" applyBorder="1" applyAlignment="1">
      <alignment horizontal="center" vertical="center" wrapText="1"/>
    </xf>
    <xf numFmtId="0" fontId="0" fillId="68" borderId="49" xfId="0" applyFill="1" applyBorder="1" applyAlignment="1">
      <alignment horizontal="center"/>
    </xf>
    <xf numFmtId="0" fontId="14" fillId="68" borderId="0" xfId="0" applyFont="1" applyFill="1" applyBorder="1" applyAlignment="1">
      <alignment horizontal="center" vertical="center" wrapText="1"/>
    </xf>
    <xf numFmtId="0" fontId="14" fillId="69" borderId="49" xfId="0" applyFont="1" applyFill="1" applyBorder="1" applyAlignment="1">
      <alignment horizontal="center" vertical="center" wrapText="1"/>
    </xf>
    <xf numFmtId="0" fontId="19" fillId="68" borderId="49" xfId="0" applyFont="1" applyFill="1" applyBorder="1" applyAlignment="1" applyProtection="1">
      <alignment vertical="center" wrapText="1"/>
      <protection locked="0"/>
    </xf>
    <xf numFmtId="0" fontId="24" fillId="68" borderId="69" xfId="0" applyFont="1" applyFill="1" applyBorder="1" applyAlignment="1">
      <alignment vertical="center" wrapText="1"/>
    </xf>
    <xf numFmtId="0" fontId="24" fillId="68" borderId="47" xfId="0" applyFont="1" applyFill="1" applyBorder="1" applyAlignment="1">
      <alignment vertical="center" wrapText="1"/>
    </xf>
    <xf numFmtId="0" fontId="24" fillId="68" borderId="47" xfId="0" applyFont="1" applyFill="1" applyBorder="1" applyAlignment="1">
      <alignment horizontal="right" wrapText="1"/>
    </xf>
    <xf numFmtId="0" fontId="24" fillId="68" borderId="49" xfId="0" applyFont="1" applyFill="1" applyBorder="1" applyAlignment="1">
      <alignment wrapText="1"/>
    </xf>
    <xf numFmtId="1" fontId="24" fillId="68" borderId="49" xfId="0" applyNumberFormat="1" applyFont="1" applyFill="1" applyBorder="1" applyAlignment="1">
      <alignment wrapText="1"/>
    </xf>
    <xf numFmtId="0" fontId="53" fillId="68" borderId="92" xfId="0" applyFont="1" applyFill="1" applyBorder="1" applyAlignment="1">
      <alignment vertical="center" wrapText="1"/>
    </xf>
    <xf numFmtId="0" fontId="31" fillId="68" borderId="49" xfId="0" applyFont="1" applyFill="1" applyBorder="1" applyAlignment="1">
      <alignment horizontal="left" vertical="center" wrapText="1"/>
    </xf>
    <xf numFmtId="0" fontId="24" fillId="68" borderId="49" xfId="0" applyFont="1" applyFill="1" applyBorder="1" applyAlignment="1" applyProtection="1">
      <alignment vertical="center" wrapText="1"/>
      <protection locked="0"/>
    </xf>
    <xf numFmtId="0" fontId="24" fillId="68" borderId="49" xfId="0" applyFont="1" applyFill="1" applyBorder="1" applyAlignment="1" applyProtection="1">
      <alignment horizontal="right" wrapText="1"/>
      <protection locked="0"/>
    </xf>
    <xf numFmtId="0" fontId="24" fillId="68" borderId="49" xfId="0" applyFont="1" applyFill="1" applyBorder="1" applyAlignment="1" applyProtection="1">
      <alignment horizontal="left" vertical="center" wrapText="1"/>
      <protection locked="0"/>
    </xf>
    <xf numFmtId="1" fontId="24" fillId="68" borderId="49" xfId="0" applyNumberFormat="1" applyFont="1" applyFill="1" applyBorder="1" applyAlignment="1" applyProtection="1">
      <alignment horizontal="right" wrapText="1"/>
      <protection locked="0"/>
    </xf>
    <xf numFmtId="0" fontId="23" fillId="35" borderId="28" xfId="0" applyFont="1" applyFill="1" applyBorder="1" applyAlignment="1" applyProtection="1">
      <alignment horizontal="center" vertical="center" wrapText="1"/>
      <protection locked="0"/>
    </xf>
    <xf numFmtId="0" fontId="23" fillId="35" borderId="0" xfId="0" applyFont="1" applyFill="1" applyBorder="1" applyAlignment="1" applyProtection="1">
      <alignment horizontal="center" vertical="center" wrapText="1"/>
      <protection locked="0"/>
    </xf>
    <xf numFmtId="0" fontId="28" fillId="35" borderId="0" xfId="0" applyFont="1" applyFill="1" applyBorder="1" applyAlignment="1" applyProtection="1">
      <alignment vertical="center" wrapText="1"/>
      <protection locked="0"/>
    </xf>
    <xf numFmtId="0" fontId="28" fillId="35" borderId="0" xfId="0" applyFont="1" applyFill="1" applyBorder="1" applyAlignment="1" applyProtection="1">
      <alignment horizontal="right" wrapText="1"/>
      <protection locked="0"/>
    </xf>
    <xf numFmtId="0" fontId="24" fillId="68" borderId="93" xfId="98" applyFont="1" applyFill="1" applyBorder="1" applyAlignment="1">
      <alignment vertical="center" wrapText="1"/>
      <protection/>
    </xf>
    <xf numFmtId="0" fontId="24" fillId="68" borderId="61" xfId="98" applyFont="1" applyFill="1" applyBorder="1" applyAlignment="1">
      <alignment wrapText="1"/>
      <protection/>
    </xf>
    <xf numFmtId="0" fontId="24" fillId="68" borderId="50" xfId="98" applyFont="1" applyFill="1" applyBorder="1" applyAlignment="1">
      <alignment vertical="center" wrapText="1"/>
      <protection/>
    </xf>
    <xf numFmtId="0" fontId="24" fillId="68" borderId="94" xfId="98" applyFont="1" applyFill="1" applyBorder="1" applyAlignment="1">
      <alignment wrapText="1"/>
      <protection/>
    </xf>
    <xf numFmtId="0" fontId="28" fillId="35" borderId="49" xfId="0" applyFont="1" applyFill="1" applyBorder="1" applyAlignment="1" applyProtection="1">
      <alignment horizontal="center" vertical="center" wrapText="1"/>
      <protection locked="0"/>
    </xf>
    <xf numFmtId="0" fontId="19" fillId="70" borderId="49" xfId="99" applyFont="1" applyFill="1" applyBorder="1" applyAlignment="1">
      <alignment vertical="center" wrapText="1"/>
      <protection/>
    </xf>
    <xf numFmtId="0" fontId="24" fillId="68" borderId="49" xfId="0" applyFont="1" applyFill="1" applyBorder="1" applyAlignment="1">
      <alignment horizontal="right" wrapText="1"/>
    </xf>
    <xf numFmtId="1" fontId="24" fillId="68" borderId="49" xfId="0" applyNumberFormat="1" applyFont="1" applyFill="1" applyBorder="1" applyAlignment="1">
      <alignment horizontal="right" wrapText="1"/>
    </xf>
    <xf numFmtId="0" fontId="19" fillId="68" borderId="49" xfId="0" applyFont="1" applyFill="1" applyBorder="1" applyAlignment="1" applyProtection="1">
      <alignment vertical="center" wrapText="1"/>
      <protection locked="0"/>
    </xf>
    <xf numFmtId="0" fontId="24" fillId="68" borderId="49" xfId="0" applyFont="1" applyFill="1" applyBorder="1" applyAlignment="1">
      <alignment horizontal="left" vertical="top" wrapText="1"/>
    </xf>
    <xf numFmtId="0" fontId="53" fillId="68" borderId="95" xfId="0" applyFont="1" applyFill="1" applyBorder="1" applyAlignment="1">
      <alignment vertical="center" wrapText="1"/>
    </xf>
    <xf numFmtId="0" fontId="19" fillId="68" borderId="49" xfId="0" applyFont="1" applyFill="1" applyBorder="1" applyAlignment="1">
      <alignment vertical="center" wrapText="1"/>
    </xf>
    <xf numFmtId="0" fontId="19" fillId="68" borderId="86" xfId="99" applyFont="1" applyFill="1" applyBorder="1" applyAlignment="1">
      <alignment vertical="center" wrapText="1"/>
      <protection/>
    </xf>
    <xf numFmtId="0" fontId="24" fillId="68" borderId="49" xfId="0" applyFont="1" applyFill="1" applyBorder="1" applyAlignment="1">
      <alignment horizontal="right" wrapText="1"/>
    </xf>
    <xf numFmtId="1" fontId="24" fillId="68" borderId="49" xfId="0" applyNumberFormat="1" applyFont="1" applyFill="1" applyBorder="1" applyAlignment="1">
      <alignment horizontal="right" wrapText="1"/>
    </xf>
    <xf numFmtId="0" fontId="24" fillId="70" borderId="49" xfId="0" applyFont="1" applyFill="1" applyBorder="1" applyAlignment="1">
      <alignment horizontal="left" vertical="center" wrapText="1"/>
    </xf>
    <xf numFmtId="0" fontId="53" fillId="70" borderId="49" xfId="0" applyFont="1" applyFill="1" applyBorder="1" applyAlignment="1">
      <alignment vertical="center" wrapText="1"/>
    </xf>
    <xf numFmtId="0" fontId="24" fillId="70" borderId="93" xfId="98" applyFont="1" applyFill="1" applyBorder="1" applyAlignment="1">
      <alignment vertical="center" wrapText="1"/>
      <protection/>
    </xf>
    <xf numFmtId="0" fontId="24" fillId="70" borderId="50" xfId="98" applyFont="1" applyFill="1" applyBorder="1" applyAlignment="1">
      <alignment vertical="center" wrapText="1"/>
      <protection/>
    </xf>
    <xf numFmtId="0" fontId="19" fillId="70" borderId="50" xfId="0" applyFont="1" applyFill="1" applyBorder="1" applyAlignment="1">
      <alignment vertical="center" wrapText="1"/>
    </xf>
    <xf numFmtId="0" fontId="19" fillId="70" borderId="94" xfId="0" applyFont="1" applyFill="1" applyBorder="1" applyAlignment="1">
      <alignment vertical="center" wrapText="1"/>
    </xf>
    <xf numFmtId="0" fontId="19" fillId="68" borderId="50" xfId="0" applyFont="1" applyFill="1" applyBorder="1" applyAlignment="1">
      <alignment vertical="center" wrapText="1"/>
    </xf>
    <xf numFmtId="0" fontId="19" fillId="68" borderId="94" xfId="0" applyFont="1" applyFill="1" applyBorder="1" applyAlignment="1">
      <alignment vertical="center" wrapText="1"/>
    </xf>
    <xf numFmtId="0" fontId="19" fillId="70" borderId="50" xfId="99" applyFont="1" applyFill="1" applyBorder="1" applyAlignment="1">
      <alignment vertical="center" wrapText="1"/>
      <protection/>
    </xf>
    <xf numFmtId="0" fontId="19" fillId="70" borderId="94" xfId="99" applyFont="1" applyFill="1" applyBorder="1" applyAlignment="1">
      <alignment vertical="center" wrapText="1"/>
      <protection/>
    </xf>
    <xf numFmtId="0" fontId="33" fillId="68" borderId="0" xfId="100" applyFont="1" applyFill="1" applyBorder="1" applyAlignment="1">
      <alignment horizontal="left" vertical="center" wrapText="1"/>
      <protection/>
    </xf>
    <xf numFmtId="0" fontId="31" fillId="70" borderId="0" xfId="0" applyFont="1" applyFill="1" applyBorder="1" applyAlignment="1">
      <alignment vertical="center" wrapText="1"/>
    </xf>
    <xf numFmtId="0" fontId="31" fillId="68" borderId="0" xfId="0" applyFont="1" applyFill="1" applyBorder="1" applyAlignment="1">
      <alignment vertical="center" wrapText="1"/>
    </xf>
    <xf numFmtId="0" fontId="31" fillId="68" borderId="0" xfId="0" applyFont="1" applyFill="1" applyBorder="1" applyAlignment="1">
      <alignment horizontal="left" vertical="center" wrapText="1"/>
    </xf>
    <xf numFmtId="0" fontId="31" fillId="68" borderId="0" xfId="0" applyFont="1" applyFill="1" applyBorder="1" applyAlignment="1">
      <alignment horizontal="left" vertical="center" wrapText="1"/>
    </xf>
    <xf numFmtId="0" fontId="31" fillId="68" borderId="0" xfId="0" applyFont="1" applyFill="1" applyBorder="1" applyAlignment="1">
      <alignment/>
    </xf>
    <xf numFmtId="0" fontId="31" fillId="70" borderId="0" xfId="0" applyFont="1" applyFill="1" applyBorder="1" applyAlignment="1">
      <alignment horizontal="left" vertical="center" wrapText="1"/>
    </xf>
    <xf numFmtId="0" fontId="31" fillId="68" borderId="96" xfId="0" applyFont="1" applyFill="1" applyBorder="1" applyAlignment="1">
      <alignment horizontal="left" vertical="center" wrapText="1"/>
    </xf>
    <xf numFmtId="0" fontId="31" fillId="68" borderId="97" xfId="0" applyFont="1" applyFill="1" applyBorder="1" applyAlignment="1">
      <alignment horizontal="left" vertical="center" wrapText="1"/>
    </xf>
    <xf numFmtId="0" fontId="75" fillId="65" borderId="98" xfId="0" applyFont="1" applyFill="1" applyBorder="1" applyAlignment="1" applyProtection="1">
      <alignment horizontal="center" vertical="center" wrapText="1"/>
      <protection locked="0"/>
    </xf>
    <xf numFmtId="0" fontId="75" fillId="65" borderId="71" xfId="0" applyFont="1" applyFill="1" applyBorder="1" applyAlignment="1" applyProtection="1">
      <alignment horizontal="center" vertical="center" wrapText="1"/>
      <protection locked="0"/>
    </xf>
    <xf numFmtId="0" fontId="19" fillId="68" borderId="49" xfId="0" applyFont="1" applyFill="1" applyBorder="1" applyAlignment="1">
      <alignment horizontal="left" vertical="center" wrapText="1"/>
    </xf>
    <xf numFmtId="0" fontId="28" fillId="35" borderId="99" xfId="0" applyFont="1" applyFill="1" applyBorder="1" applyAlignment="1" applyProtection="1">
      <alignment horizontal="center" vertical="center" wrapText="1"/>
      <protection locked="0"/>
    </xf>
    <xf numFmtId="0" fontId="28" fillId="35" borderId="100" xfId="0" applyFont="1" applyFill="1" applyBorder="1" applyAlignment="1" applyProtection="1">
      <alignment horizontal="center" vertical="center" wrapText="1"/>
      <protection locked="0"/>
    </xf>
    <xf numFmtId="0" fontId="24" fillId="68" borderId="49" xfId="0" applyFont="1" applyFill="1" applyBorder="1" applyAlignment="1">
      <alignment horizontal="right" wrapText="1"/>
    </xf>
    <xf numFmtId="0" fontId="75" fillId="65" borderId="87" xfId="0" applyFont="1" applyFill="1" applyBorder="1" applyAlignment="1" applyProtection="1">
      <alignment horizontal="center" vertical="center" wrapText="1"/>
      <protection locked="0"/>
    </xf>
    <xf numFmtId="0" fontId="23" fillId="35" borderId="87" xfId="0" applyFont="1" applyFill="1" applyBorder="1" applyAlignment="1" applyProtection="1">
      <alignment horizontal="center" vertical="center" wrapText="1"/>
      <protection locked="0"/>
    </xf>
    <xf numFmtId="0" fontId="23" fillId="35" borderId="27" xfId="0" applyFont="1" applyFill="1" applyBorder="1" applyAlignment="1" applyProtection="1">
      <alignment horizontal="center" vertical="center" wrapText="1"/>
      <protection locked="0"/>
    </xf>
    <xf numFmtId="0" fontId="23" fillId="35" borderId="88" xfId="0" applyFont="1" applyFill="1" applyBorder="1" applyAlignment="1" applyProtection="1">
      <alignment horizontal="center" vertical="center" wrapText="1"/>
      <protection locked="0"/>
    </xf>
    <xf numFmtId="0" fontId="19" fillId="70" borderId="101" xfId="0" applyFont="1" applyFill="1" applyBorder="1" applyAlignment="1">
      <alignment horizontal="left" vertical="center" wrapText="1"/>
    </xf>
    <xf numFmtId="0" fontId="19" fillId="70" borderId="61" xfId="0" applyFont="1" applyFill="1" applyBorder="1" applyAlignment="1">
      <alignment horizontal="left" vertical="center" wrapText="1"/>
    </xf>
    <xf numFmtId="0" fontId="19" fillId="68" borderId="50" xfId="0" applyFont="1" applyFill="1" applyBorder="1" applyAlignment="1">
      <alignment horizontal="left" vertical="center" wrapText="1"/>
    </xf>
    <xf numFmtId="0" fontId="19" fillId="68" borderId="94" xfId="0" applyFont="1" applyFill="1" applyBorder="1" applyAlignment="1">
      <alignment horizontal="left" vertical="center" wrapText="1"/>
    </xf>
    <xf numFmtId="0" fontId="19" fillId="68" borderId="102" xfId="0" applyFont="1" applyFill="1" applyBorder="1" applyAlignment="1">
      <alignment horizontal="left" vertical="center" wrapText="1"/>
    </xf>
    <xf numFmtId="0" fontId="27" fillId="0" borderId="59" xfId="80" applyNumberFormat="1" applyFont="1" applyFill="1" applyBorder="1" applyAlignment="1" applyProtection="1">
      <alignment vertical="center" textRotation="180" wrapText="1"/>
      <protection locked="0"/>
    </xf>
    <xf numFmtId="0" fontId="19" fillId="68" borderId="103" xfId="0" applyFont="1" applyFill="1" applyBorder="1" applyAlignment="1">
      <alignment horizontal="left" vertical="center" wrapText="1"/>
    </xf>
    <xf numFmtId="1" fontId="24" fillId="0" borderId="86" xfId="0" applyNumberFormat="1" applyFont="1" applyFill="1" applyBorder="1" applyAlignment="1">
      <alignment wrapText="1"/>
    </xf>
    <xf numFmtId="1" fontId="24" fillId="0" borderId="69" xfId="0" applyNumberFormat="1" applyFont="1" applyFill="1" applyBorder="1" applyAlignment="1">
      <alignment wrapText="1"/>
    </xf>
    <xf numFmtId="1" fontId="24" fillId="0" borderId="49" xfId="0" applyNumberFormat="1" applyFont="1" applyFill="1" applyBorder="1" applyAlignment="1">
      <alignment wrapText="1"/>
    </xf>
    <xf numFmtId="0" fontId="21" fillId="71" borderId="19" xfId="70" applyNumberFormat="1" applyFont="1" applyFill="1" applyBorder="1" applyAlignment="1" applyProtection="1">
      <alignment horizontal="center" vertical="center" wrapText="1"/>
      <protection locked="0"/>
    </xf>
    <xf numFmtId="0" fontId="21" fillId="71" borderId="87" xfId="70" applyNumberFormat="1" applyFont="1" applyFill="1" applyBorder="1" applyAlignment="1" applyProtection="1">
      <alignment horizontal="center" vertical="center" wrapText="1"/>
      <protection locked="0"/>
    </xf>
    <xf numFmtId="1" fontId="24" fillId="68" borderId="49" xfId="0" applyNumberFormat="1" applyFont="1" applyFill="1" applyBorder="1" applyAlignment="1">
      <alignment horizontal="right" wrapText="1"/>
    </xf>
    <xf numFmtId="0" fontId="19" fillId="0" borderId="29" xfId="0" applyFont="1" applyFill="1" applyBorder="1" applyAlignment="1" applyProtection="1">
      <alignment horizontal="center" vertical="top" textRotation="180" wrapText="1"/>
      <protection locked="0"/>
    </xf>
    <xf numFmtId="1" fontId="24" fillId="0" borderId="49" xfId="0" applyNumberFormat="1" applyFont="1" applyFill="1" applyBorder="1" applyAlignment="1">
      <alignment horizontal="right" wrapText="1"/>
    </xf>
    <xf numFmtId="0" fontId="19" fillId="68" borderId="86" xfId="0" applyFont="1" applyFill="1" applyBorder="1" applyAlignment="1" applyProtection="1">
      <alignment horizontal="center" vertical="center" wrapText="1"/>
      <protection locked="0"/>
    </xf>
    <xf numFmtId="0" fontId="19" fillId="68" borderId="95" xfId="0" applyFont="1" applyFill="1" applyBorder="1" applyAlignment="1" applyProtection="1">
      <alignment horizontal="center" vertical="center" wrapText="1"/>
      <protection locked="0"/>
    </xf>
    <xf numFmtId="0" fontId="19" fillId="68" borderId="69" xfId="0" applyFont="1" applyFill="1" applyBorder="1" applyAlignment="1" applyProtection="1">
      <alignment horizontal="center" vertical="center" wrapText="1"/>
      <protection locked="0"/>
    </xf>
    <xf numFmtId="0" fontId="19" fillId="68" borderId="104" xfId="0" applyFont="1" applyFill="1" applyBorder="1" applyAlignment="1">
      <alignment horizontal="left" vertical="center" wrapText="1"/>
    </xf>
    <xf numFmtId="0" fontId="19" fillId="68" borderId="86" xfId="0" applyFont="1" applyFill="1" applyBorder="1" applyAlignment="1">
      <alignment horizontal="left" vertical="center" wrapText="1"/>
    </xf>
    <xf numFmtId="0" fontId="19" fillId="68" borderId="105" xfId="0" applyFont="1" applyFill="1" applyBorder="1" applyAlignment="1">
      <alignment horizontal="left" vertical="center" wrapText="1"/>
    </xf>
    <xf numFmtId="0" fontId="27" fillId="0" borderId="106" xfId="80" applyNumberFormat="1" applyFont="1" applyFill="1" applyBorder="1" applyAlignment="1" applyProtection="1">
      <alignment vertical="center" textRotation="180" wrapText="1"/>
      <protection locked="0"/>
    </xf>
    <xf numFmtId="0" fontId="19" fillId="68" borderId="101" xfId="99" applyFont="1" applyFill="1" applyBorder="1" applyAlignment="1">
      <alignment horizontal="left" vertical="center" wrapText="1"/>
      <protection/>
    </xf>
    <xf numFmtId="0" fontId="19" fillId="68" borderId="107" xfId="99" applyFont="1" applyFill="1" applyBorder="1" applyAlignment="1">
      <alignment horizontal="left" vertical="center" wrapText="1"/>
      <protection/>
    </xf>
    <xf numFmtId="0" fontId="19" fillId="68" borderId="47" xfId="0" applyFont="1" applyFill="1" applyBorder="1" applyAlignment="1">
      <alignment horizontal="left" vertical="center" wrapText="1"/>
    </xf>
    <xf numFmtId="0" fontId="19" fillId="68" borderId="108" xfId="0" applyFont="1" applyFill="1" applyBorder="1" applyAlignment="1">
      <alignment horizontal="left" vertical="center" wrapText="1"/>
    </xf>
    <xf numFmtId="0" fontId="19" fillId="68" borderId="109" xfId="0" applyFont="1" applyFill="1" applyBorder="1" applyAlignment="1">
      <alignment horizontal="left" vertical="center" wrapText="1"/>
    </xf>
    <xf numFmtId="0" fontId="19" fillId="68" borderId="110" xfId="0" applyFont="1" applyFill="1" applyBorder="1" applyAlignment="1">
      <alignment horizontal="left" vertical="center" wrapText="1"/>
    </xf>
    <xf numFmtId="0" fontId="27" fillId="0" borderId="111" xfId="80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112" xfId="80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113" xfId="80" applyNumberFormat="1" applyFont="1" applyFill="1" applyBorder="1" applyAlignment="1" applyProtection="1">
      <alignment horizontal="center" vertical="center" textRotation="180" wrapText="1"/>
      <protection locked="0"/>
    </xf>
    <xf numFmtId="0" fontId="76" fillId="63" borderId="50" xfId="98" applyFont="1" applyFill="1" applyBorder="1" applyAlignment="1">
      <alignment horizontal="center" vertical="center" wrapText="1"/>
      <protection/>
    </xf>
    <xf numFmtId="0" fontId="76" fillId="63" borderId="94" xfId="98" applyFont="1" applyFill="1" applyBorder="1" applyAlignment="1">
      <alignment horizontal="center" vertical="center" wrapText="1"/>
      <protection/>
    </xf>
    <xf numFmtId="0" fontId="75" fillId="63" borderId="114" xfId="98" applyFont="1" applyFill="1" applyBorder="1" applyAlignment="1">
      <alignment horizontal="center" vertical="center" textRotation="90" wrapText="1"/>
      <protection/>
    </xf>
    <xf numFmtId="0" fontId="77" fillId="63" borderId="115" xfId="98" applyFont="1" applyFill="1" applyBorder="1" applyAlignment="1">
      <alignment horizontal="center" vertical="center" textRotation="90" wrapText="1"/>
      <protection/>
    </xf>
    <xf numFmtId="0" fontId="77" fillId="63" borderId="116" xfId="98" applyFont="1" applyFill="1" applyBorder="1" applyAlignment="1">
      <alignment horizontal="center" vertical="center" textRotation="90" wrapText="1"/>
      <protection/>
    </xf>
    <xf numFmtId="0" fontId="29" fillId="0" borderId="19" xfId="97" applyFont="1" applyFill="1" applyBorder="1" applyAlignment="1" applyProtection="1">
      <alignment horizontal="center" vertical="center"/>
      <protection/>
    </xf>
    <xf numFmtId="0" fontId="29" fillId="0" borderId="117" xfId="97" applyFont="1" applyFill="1" applyBorder="1" applyAlignment="1" applyProtection="1">
      <alignment horizontal="center" vertical="center"/>
      <protection locked="0"/>
    </xf>
    <xf numFmtId="0" fontId="19" fillId="0" borderId="118" xfId="97" applyFont="1" applyFill="1" applyBorder="1" applyAlignment="1" applyProtection="1">
      <alignment horizontal="center" vertical="center"/>
      <protection/>
    </xf>
    <xf numFmtId="0" fontId="19" fillId="0" borderId="119" xfId="97" applyFont="1" applyFill="1" applyBorder="1" applyAlignment="1" applyProtection="1">
      <alignment horizontal="center" vertical="center"/>
      <protection/>
    </xf>
    <xf numFmtId="0" fontId="19" fillId="0" borderId="24" xfId="97" applyFont="1" applyFill="1" applyBorder="1" applyAlignment="1" applyProtection="1">
      <alignment horizontal="left" vertical="center" wrapText="1"/>
      <protection/>
    </xf>
    <xf numFmtId="0" fontId="19" fillId="0" borderId="120" xfId="97" applyFont="1" applyFill="1" applyBorder="1" applyAlignment="1" applyProtection="1">
      <alignment horizontal="left" vertical="center" wrapText="1"/>
      <protection/>
    </xf>
    <xf numFmtId="0" fontId="19" fillId="0" borderId="22" xfId="97" applyFont="1" applyFill="1" applyBorder="1" applyAlignment="1" applyProtection="1">
      <alignment horizontal="left" vertical="center" wrapText="1"/>
      <protection/>
    </xf>
    <xf numFmtId="0" fontId="19" fillId="0" borderId="121" xfId="97" applyFont="1" applyFill="1" applyBorder="1" applyAlignment="1" applyProtection="1">
      <alignment horizontal="center" vertical="center"/>
      <protection/>
    </xf>
    <xf numFmtId="0" fontId="19" fillId="0" borderId="29" xfId="97" applyFont="1" applyFill="1" applyBorder="1" applyAlignment="1" applyProtection="1">
      <alignment horizontal="left" vertical="center" wrapText="1"/>
      <protection/>
    </xf>
    <xf numFmtId="0" fontId="19" fillId="0" borderId="26" xfId="97" applyFont="1" applyFill="1" applyBorder="1" applyAlignment="1" applyProtection="1">
      <alignment horizontal="left" vertical="center" wrapText="1"/>
      <protection/>
    </xf>
    <xf numFmtId="0" fontId="19" fillId="0" borderId="56" xfId="97" applyFont="1" applyFill="1" applyBorder="1" applyAlignment="1" applyProtection="1">
      <alignment horizontal="left" vertical="center" wrapText="1"/>
      <protection/>
    </xf>
    <xf numFmtId="0" fontId="35" fillId="0" borderId="28" xfId="97" applyFont="1" applyFill="1" applyBorder="1" applyAlignment="1" applyProtection="1">
      <alignment horizontal="right" vertical="center"/>
      <protection/>
    </xf>
    <xf numFmtId="0" fontId="36" fillId="0" borderId="19" xfId="97" applyFont="1" applyFill="1" applyBorder="1" applyAlignment="1">
      <alignment horizontal="center" vertical="center"/>
      <protection/>
    </xf>
    <xf numFmtId="173" fontId="38" fillId="0" borderId="19" xfId="66" applyNumberFormat="1" applyFont="1" applyFill="1" applyBorder="1" applyAlignment="1" applyProtection="1">
      <alignment horizontal="center" vertical="center"/>
      <protection/>
    </xf>
    <xf numFmtId="0" fontId="39" fillId="0" borderId="0" xfId="97" applyFont="1" applyFill="1" applyBorder="1" applyAlignment="1">
      <alignment horizontal="right"/>
      <protection/>
    </xf>
    <xf numFmtId="0" fontId="41" fillId="0" borderId="0" xfId="97" applyFont="1" applyFill="1" applyBorder="1" applyAlignment="1">
      <alignment horizontal="right"/>
      <protection/>
    </xf>
    <xf numFmtId="0" fontId="36" fillId="0" borderId="0" xfId="97" applyFont="1" applyFill="1" applyBorder="1" applyAlignment="1" applyProtection="1">
      <alignment horizontal="right"/>
      <protection locked="0"/>
    </xf>
    <xf numFmtId="0" fontId="36" fillId="0" borderId="0" xfId="97" applyFont="1" applyFill="1" applyBorder="1">
      <alignment/>
      <protection/>
    </xf>
    <xf numFmtId="0" fontId="35" fillId="0" borderId="0" xfId="97" applyFont="1" applyFill="1" applyBorder="1" applyAlignment="1">
      <alignment horizontal="right"/>
      <protection/>
    </xf>
    <xf numFmtId="0" fontId="19" fillId="0" borderId="122" xfId="97" applyFont="1" applyFill="1" applyBorder="1" applyAlignment="1" applyProtection="1">
      <alignment horizontal="left" vertical="center" wrapText="1"/>
      <protection/>
    </xf>
    <xf numFmtId="0" fontId="19" fillId="0" borderId="123" xfId="97" applyFont="1" applyFill="1" applyBorder="1" applyAlignment="1" applyProtection="1">
      <alignment horizontal="left" vertical="center" wrapText="1"/>
      <protection/>
    </xf>
    <xf numFmtId="0" fontId="32" fillId="0" borderId="24" xfId="97" applyFont="1" applyFill="1" applyBorder="1" applyAlignment="1" applyProtection="1">
      <alignment horizontal="left" vertical="center" wrapText="1"/>
      <protection/>
    </xf>
    <xf numFmtId="0" fontId="47" fillId="0" borderId="124" xfId="0" applyFont="1" applyFill="1" applyBorder="1" applyAlignment="1">
      <alignment horizontal="center" vertical="center" wrapText="1"/>
    </xf>
  </cellXfs>
  <cellStyles count="9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 Built-in Normal 2 2" xfId="68"/>
    <cellStyle name="Excel Built-in Normal 3 2" xfId="69"/>
    <cellStyle name="Excel_BuiltIn_Rossz" xfId="70"/>
    <cellStyle name="Explanatory Text 2" xfId="71"/>
    <cellStyle name="Comma" xfId="72"/>
    <cellStyle name="Comma [0]" xfId="73"/>
    <cellStyle name="Figyelmeztetés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Hivatkozott cella" xfId="81"/>
    <cellStyle name="Input 2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Linked Cell 2" xfId="92"/>
    <cellStyle name="Magyarázó szöveg" xfId="93"/>
    <cellStyle name="Neutral 2" xfId="94"/>
    <cellStyle name="Normal 2" xfId="95"/>
    <cellStyle name="Normál 2" xfId="96"/>
    <cellStyle name="Normal 3" xfId="97"/>
    <cellStyle name="Normál 6" xfId="98"/>
    <cellStyle name="Normál_Étlap 2012 30" xfId="99"/>
    <cellStyle name="Normál_Norbi heti menű" xfId="100"/>
    <cellStyle name="Note 2" xfId="101"/>
    <cellStyle name="Output 2" xfId="102"/>
    <cellStyle name="Összesen" xfId="103"/>
    <cellStyle name="Currency" xfId="104"/>
    <cellStyle name="Currency [0]" xfId="105"/>
    <cellStyle name="Rossz" xfId="106"/>
    <cellStyle name="Semleges" xfId="107"/>
    <cellStyle name="Számítás" xfId="108"/>
    <cellStyle name="Percent" xfId="109"/>
    <cellStyle name="Title 2" xfId="110"/>
    <cellStyle name="Total 2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66</xdr:row>
      <xdr:rowOff>600075</xdr:rowOff>
    </xdr:from>
    <xdr:to>
      <xdr:col>2</xdr:col>
      <xdr:colOff>0</xdr:colOff>
      <xdr:row>67</xdr:row>
      <xdr:rowOff>9525</xdr:rowOff>
    </xdr:to>
    <xdr:sp>
      <xdr:nvSpPr>
        <xdr:cNvPr id="1" name="$D$54"/>
        <xdr:cNvSpPr>
          <a:spLocks/>
        </xdr:cNvSpPr>
      </xdr:nvSpPr>
      <xdr:spPr>
        <a:xfrm>
          <a:off x="1790700" y="66351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66</xdr:row>
      <xdr:rowOff>600075</xdr:rowOff>
    </xdr:from>
    <xdr:to>
      <xdr:col>2</xdr:col>
      <xdr:colOff>0</xdr:colOff>
      <xdr:row>67</xdr:row>
      <xdr:rowOff>9525</xdr:rowOff>
    </xdr:to>
    <xdr:sp>
      <xdr:nvSpPr>
        <xdr:cNvPr id="2" name="$F$54"/>
        <xdr:cNvSpPr>
          <a:spLocks/>
        </xdr:cNvSpPr>
      </xdr:nvSpPr>
      <xdr:spPr>
        <a:xfrm>
          <a:off x="1790700" y="663511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66</xdr:row>
      <xdr:rowOff>609600</xdr:rowOff>
    </xdr:from>
    <xdr:to>
      <xdr:col>2</xdr:col>
      <xdr:colOff>0</xdr:colOff>
      <xdr:row>67</xdr:row>
      <xdr:rowOff>9525</xdr:rowOff>
    </xdr:to>
    <xdr:sp>
      <xdr:nvSpPr>
        <xdr:cNvPr id="3" name="$H$54"/>
        <xdr:cNvSpPr>
          <a:spLocks/>
        </xdr:cNvSpPr>
      </xdr:nvSpPr>
      <xdr:spPr>
        <a:xfrm>
          <a:off x="1790700" y="663606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66</xdr:row>
      <xdr:rowOff>800100</xdr:rowOff>
    </xdr:from>
    <xdr:to>
      <xdr:col>4</xdr:col>
      <xdr:colOff>0</xdr:colOff>
      <xdr:row>67</xdr:row>
      <xdr:rowOff>0</xdr:rowOff>
    </xdr:to>
    <xdr:sp>
      <xdr:nvSpPr>
        <xdr:cNvPr id="4" name="$F$48"/>
        <xdr:cNvSpPr>
          <a:spLocks/>
        </xdr:cNvSpPr>
      </xdr:nvSpPr>
      <xdr:spPr>
        <a:xfrm>
          <a:off x="4086225" y="66551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67</xdr:row>
      <xdr:rowOff>9525</xdr:rowOff>
    </xdr:from>
    <xdr:to>
      <xdr:col>4</xdr:col>
      <xdr:colOff>28575</xdr:colOff>
      <xdr:row>67</xdr:row>
      <xdr:rowOff>38100</xdr:rowOff>
    </xdr:to>
    <xdr:sp>
      <xdr:nvSpPr>
        <xdr:cNvPr id="5" name="$F$47"/>
        <xdr:cNvSpPr>
          <a:spLocks/>
        </xdr:cNvSpPr>
      </xdr:nvSpPr>
      <xdr:spPr>
        <a:xfrm>
          <a:off x="4114800" y="665607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67</xdr:row>
      <xdr:rowOff>19050</xdr:rowOff>
    </xdr:from>
    <xdr:to>
      <xdr:col>4</xdr:col>
      <xdr:colOff>0</xdr:colOff>
      <xdr:row>67</xdr:row>
      <xdr:rowOff>76200</xdr:rowOff>
    </xdr:to>
    <xdr:sp>
      <xdr:nvSpPr>
        <xdr:cNvPr id="6" name="$F$47"/>
        <xdr:cNvSpPr>
          <a:spLocks/>
        </xdr:cNvSpPr>
      </xdr:nvSpPr>
      <xdr:spPr>
        <a:xfrm>
          <a:off x="4086225" y="6657022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13</xdr:col>
      <xdr:colOff>1266825</xdr:colOff>
      <xdr:row>1</xdr:row>
      <xdr:rowOff>19050</xdr:rowOff>
    </xdr:to>
    <xdr:pic>
      <xdr:nvPicPr>
        <xdr:cNvPr id="7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1137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zoomScalePageLayoutView="0" workbookViewId="0" topLeftCell="A1">
      <selection activeCell="N84" sqref="N84"/>
    </sheetView>
  </sheetViews>
  <sheetFormatPr defaultColWidth="9.140625" defaultRowHeight="12.75"/>
  <cols>
    <col min="1" max="1" width="4.57421875" style="11" customWidth="1"/>
    <col min="2" max="2" width="22.28125" style="1" customWidth="1"/>
    <col min="3" max="3" width="26.57421875" style="1" customWidth="1"/>
    <col min="4" max="4" width="7.8515625" style="2" customWidth="1"/>
    <col min="5" max="5" width="26.57421875" style="1" customWidth="1"/>
    <col min="6" max="6" width="7.8515625" style="2" customWidth="1"/>
    <col min="7" max="7" width="26.57421875" style="1" customWidth="1"/>
    <col min="8" max="8" width="7.8515625" style="2" customWidth="1"/>
    <col min="9" max="9" width="26.57421875" style="1" customWidth="1"/>
    <col min="10" max="10" width="9.28125" style="3" customWidth="1"/>
    <col min="11" max="11" width="26.57421875" style="1" customWidth="1"/>
    <col min="12" max="12" width="7.8515625" style="3" customWidth="1"/>
    <col min="13" max="13" width="2.7109375" style="4" customWidth="1"/>
    <col min="14" max="14" width="31.421875" style="1" customWidth="1"/>
    <col min="15" max="15" width="20.8515625" style="1" customWidth="1"/>
    <col min="16" max="16" width="15.57421875" style="1" customWidth="1"/>
    <col min="17" max="17" width="36.421875" style="1" customWidth="1"/>
    <col min="18" max="18" width="17.7109375" style="1" customWidth="1"/>
    <col min="19" max="16384" width="9.140625" style="1" customWidth="1"/>
  </cols>
  <sheetData>
    <row r="1" spans="1:13" ht="13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9"/>
    </row>
    <row r="2" spans="1:13" s="11" customFormat="1" ht="14.25" customHeight="1" thickBot="1">
      <c r="A2" s="361" t="s">
        <v>505</v>
      </c>
      <c r="B2" s="361"/>
      <c r="C2" s="362" t="s">
        <v>554</v>
      </c>
      <c r="D2" s="362"/>
      <c r="E2" s="362" t="s">
        <v>555</v>
      </c>
      <c r="F2" s="362"/>
      <c r="G2" s="362" t="s">
        <v>556</v>
      </c>
      <c r="H2" s="362"/>
      <c r="I2" s="362" t="s">
        <v>557</v>
      </c>
      <c r="J2" s="362"/>
      <c r="K2" s="362" t="s">
        <v>558</v>
      </c>
      <c r="L2" s="362"/>
      <c r="M2" s="10"/>
    </row>
    <row r="3" spans="1:13" s="11" customFormat="1" ht="45" customHeight="1">
      <c r="A3" s="12" t="s">
        <v>0</v>
      </c>
      <c r="B3" s="13" t="s">
        <v>258</v>
      </c>
      <c r="C3" s="279" t="s">
        <v>118</v>
      </c>
      <c r="D3" s="313">
        <f>+Árak!C2</f>
        <v>140</v>
      </c>
      <c r="E3" s="291" t="s">
        <v>364</v>
      </c>
      <c r="F3" s="313">
        <f>+Árak!D2</f>
        <v>140</v>
      </c>
      <c r="G3" s="279" t="s">
        <v>120</v>
      </c>
      <c r="H3" s="313">
        <f>+Árak!E2</f>
        <v>140</v>
      </c>
      <c r="I3" s="279" t="s">
        <v>119</v>
      </c>
      <c r="J3" s="314">
        <f>+Árak!F2</f>
        <v>140</v>
      </c>
      <c r="K3" s="291" t="s">
        <v>385</v>
      </c>
      <c r="L3" s="180">
        <f>+Árak!G2</f>
        <v>140</v>
      </c>
      <c r="M3" s="364"/>
    </row>
    <row r="4" spans="1:13" s="11" customFormat="1" ht="39.75" customHeight="1">
      <c r="A4" s="14" t="s">
        <v>2</v>
      </c>
      <c r="B4" s="13" t="s">
        <v>258</v>
      </c>
      <c r="C4" s="279" t="s">
        <v>121</v>
      </c>
      <c r="D4" s="313">
        <f>+Árak!C3</f>
        <v>165</v>
      </c>
      <c r="E4" s="279" t="s">
        <v>122</v>
      </c>
      <c r="F4" s="313">
        <f>+Árak!D3</f>
        <v>150</v>
      </c>
      <c r="G4" s="279" t="s">
        <v>372</v>
      </c>
      <c r="H4" s="313">
        <f>+Árak!E3</f>
        <v>180</v>
      </c>
      <c r="I4" s="279" t="s">
        <v>123</v>
      </c>
      <c r="J4" s="314">
        <f>+Árak!F3</f>
        <v>170</v>
      </c>
      <c r="K4" s="291" t="s">
        <v>386</v>
      </c>
      <c r="L4" s="180">
        <f>+Árak!G3</f>
        <v>185</v>
      </c>
      <c r="M4" s="364"/>
    </row>
    <row r="5" spans="1:14" ht="87.75" customHeight="1" thickBot="1">
      <c r="A5" s="15" t="s">
        <v>3</v>
      </c>
      <c r="B5" s="16" t="s">
        <v>4</v>
      </c>
      <c r="C5" s="279" t="s">
        <v>169</v>
      </c>
      <c r="D5" s="313">
        <f>+Árak!C4</f>
        <v>605</v>
      </c>
      <c r="E5" s="279" t="s">
        <v>290</v>
      </c>
      <c r="F5" s="313">
        <f>+Árak!D4</f>
        <v>560</v>
      </c>
      <c r="G5" s="279" t="s">
        <v>168</v>
      </c>
      <c r="H5" s="313">
        <f>+Árak!E4</f>
        <v>545</v>
      </c>
      <c r="I5" s="279" t="s">
        <v>167</v>
      </c>
      <c r="J5" s="314">
        <f>+Árak!F4</f>
        <v>580</v>
      </c>
      <c r="K5" s="279" t="s">
        <v>317</v>
      </c>
      <c r="L5" s="180">
        <f>+Árak!G4</f>
        <v>545</v>
      </c>
      <c r="M5" s="364"/>
      <c r="N5" s="11"/>
    </row>
    <row r="6" spans="1:14" ht="87" customHeight="1">
      <c r="A6" s="17" t="s">
        <v>5</v>
      </c>
      <c r="B6" s="18" t="s">
        <v>4</v>
      </c>
      <c r="C6" s="279" t="s">
        <v>170</v>
      </c>
      <c r="D6" s="313">
        <f>+Árak!C5</f>
        <v>645</v>
      </c>
      <c r="E6" s="279" t="s">
        <v>171</v>
      </c>
      <c r="F6" s="320">
        <f>+Árak!D5</f>
        <v>625</v>
      </c>
      <c r="G6" s="279" t="s">
        <v>220</v>
      </c>
      <c r="H6" s="320">
        <f>+Árak!E5</f>
        <v>575</v>
      </c>
      <c r="I6" s="279" t="s">
        <v>480</v>
      </c>
      <c r="J6" s="321">
        <f>+Árak!F5</f>
        <v>630</v>
      </c>
      <c r="K6" s="291" t="s">
        <v>318</v>
      </c>
      <c r="L6" s="180">
        <f>+Árak!G5</f>
        <v>605</v>
      </c>
      <c r="M6" s="364"/>
      <c r="N6" s="174" t="s">
        <v>163</v>
      </c>
    </row>
    <row r="7" spans="1:14" ht="78" customHeight="1">
      <c r="A7" s="17" t="s">
        <v>6</v>
      </c>
      <c r="B7" s="18" t="s">
        <v>4</v>
      </c>
      <c r="C7" s="279" t="s">
        <v>161</v>
      </c>
      <c r="D7" s="313">
        <f>+Árak!C6</f>
        <v>655</v>
      </c>
      <c r="E7" s="279" t="s">
        <v>365</v>
      </c>
      <c r="F7" s="320">
        <f>+Árak!D6</f>
        <v>645</v>
      </c>
      <c r="G7" s="279" t="s">
        <v>124</v>
      </c>
      <c r="H7" s="320">
        <f>+Árak!E6</f>
        <v>660</v>
      </c>
      <c r="I7" s="279" t="s">
        <v>291</v>
      </c>
      <c r="J7" s="321">
        <f>+Árak!F6</f>
        <v>665</v>
      </c>
      <c r="K7" s="315" t="s">
        <v>387</v>
      </c>
      <c r="L7" s="180">
        <f>+Árak!G6</f>
        <v>660</v>
      </c>
      <c r="M7" s="364"/>
      <c r="N7" s="193" t="s">
        <v>198</v>
      </c>
    </row>
    <row r="8" spans="1:13" ht="63.75" customHeight="1">
      <c r="A8" s="17" t="s">
        <v>7</v>
      </c>
      <c r="B8" s="18" t="s">
        <v>8</v>
      </c>
      <c r="C8" s="279" t="s">
        <v>125</v>
      </c>
      <c r="D8" s="313">
        <f>+Árak!C7</f>
        <v>740</v>
      </c>
      <c r="E8" s="279" t="s">
        <v>476</v>
      </c>
      <c r="F8" s="320">
        <f>+Árak!D7</f>
        <v>835</v>
      </c>
      <c r="G8" s="279" t="s">
        <v>172</v>
      </c>
      <c r="H8" s="320">
        <f>+Árak!E7</f>
        <v>715</v>
      </c>
      <c r="I8" s="279" t="s">
        <v>126</v>
      </c>
      <c r="J8" s="321">
        <f>+Árak!F7</f>
        <v>705</v>
      </c>
      <c r="K8" s="279" t="s">
        <v>319</v>
      </c>
      <c r="L8" s="180">
        <f>+Árak!G7</f>
        <v>755</v>
      </c>
      <c r="M8" s="364"/>
    </row>
    <row r="9" spans="1:13" ht="47.25" customHeight="1">
      <c r="A9" s="19" t="s">
        <v>9</v>
      </c>
      <c r="B9" s="20" t="s">
        <v>10</v>
      </c>
      <c r="C9" s="279" t="s">
        <v>282</v>
      </c>
      <c r="D9" s="313">
        <f>+Árak!C8</f>
        <v>1320</v>
      </c>
      <c r="E9" s="279" t="s">
        <v>292</v>
      </c>
      <c r="F9" s="320">
        <f>+Árak!D8</f>
        <v>1290</v>
      </c>
      <c r="G9" s="291" t="s">
        <v>373</v>
      </c>
      <c r="H9" s="320">
        <f>+Árak!E8</f>
        <v>1370</v>
      </c>
      <c r="I9" s="279" t="s">
        <v>278</v>
      </c>
      <c r="J9" s="321">
        <f>+Árak!F8</f>
        <v>1325</v>
      </c>
      <c r="K9" s="291" t="s">
        <v>388</v>
      </c>
      <c r="L9" s="180">
        <f>+Árak!G8</f>
        <v>1340</v>
      </c>
      <c r="M9" s="364"/>
    </row>
    <row r="10" spans="1:13" ht="99.75" customHeight="1">
      <c r="A10" s="21" t="s">
        <v>11</v>
      </c>
      <c r="B10" s="22" t="s">
        <v>12</v>
      </c>
      <c r="C10" s="279" t="s">
        <v>197</v>
      </c>
      <c r="D10" s="313">
        <f>+Árak!C9</f>
        <v>635</v>
      </c>
      <c r="E10" s="279" t="s">
        <v>293</v>
      </c>
      <c r="F10" s="320">
        <f>+Árak!D9</f>
        <v>570</v>
      </c>
      <c r="G10" s="279" t="s">
        <v>374</v>
      </c>
      <c r="H10" s="320">
        <f>+Árak!E9</f>
        <v>650</v>
      </c>
      <c r="I10" s="279" t="s">
        <v>173</v>
      </c>
      <c r="J10" s="321">
        <f>+Árak!F9</f>
        <v>580</v>
      </c>
      <c r="K10" s="291" t="s">
        <v>320</v>
      </c>
      <c r="L10" s="180">
        <f>+Árak!G9</f>
        <v>605</v>
      </c>
      <c r="M10" s="364"/>
    </row>
    <row r="11" spans="1:13" ht="39.75" customHeight="1">
      <c r="A11" s="23" t="s">
        <v>13</v>
      </c>
      <c r="B11" s="130" t="s">
        <v>14</v>
      </c>
      <c r="C11" s="280" t="s">
        <v>295</v>
      </c>
      <c r="D11" s="346">
        <f>+Árak!C10</f>
        <v>1285</v>
      </c>
      <c r="E11" s="279" t="s">
        <v>127</v>
      </c>
      <c r="F11" s="346">
        <f>+Árak!D10</f>
        <v>1205</v>
      </c>
      <c r="G11" s="279" t="s">
        <v>128</v>
      </c>
      <c r="H11" s="346">
        <f>+Árak!E10</f>
        <v>1175</v>
      </c>
      <c r="I11" s="279" t="s">
        <v>380</v>
      </c>
      <c r="J11" s="363">
        <f>+Árak!F10</f>
        <v>1305</v>
      </c>
      <c r="K11" s="366" t="s">
        <v>294</v>
      </c>
      <c r="L11" s="180">
        <f>+Árak!G10</f>
        <v>1290</v>
      </c>
      <c r="M11" s="364"/>
    </row>
    <row r="12" spans="1:13" ht="51.75" customHeight="1">
      <c r="A12" s="24"/>
      <c r="B12" s="131"/>
      <c r="C12" s="292" t="s">
        <v>296</v>
      </c>
      <c r="D12" s="346"/>
      <c r="E12" s="279" t="s">
        <v>15</v>
      </c>
      <c r="F12" s="346"/>
      <c r="G12" s="280" t="s">
        <v>174</v>
      </c>
      <c r="H12" s="346"/>
      <c r="I12" s="280" t="s">
        <v>381</v>
      </c>
      <c r="J12" s="363"/>
      <c r="K12" s="367"/>
      <c r="L12" s="180">
        <f>+Árak!G11</f>
        <v>0</v>
      </c>
      <c r="M12" s="364"/>
    </row>
    <row r="13" spans="1:13" ht="69" customHeight="1">
      <c r="A13" s="25"/>
      <c r="B13" s="132"/>
      <c r="C13" s="280" t="s">
        <v>297</v>
      </c>
      <c r="D13" s="320">
        <f>+Árak!C11</f>
        <v>1305</v>
      </c>
      <c r="E13" s="322" t="s">
        <v>507</v>
      </c>
      <c r="F13" s="320">
        <f>+Árak!D11</f>
        <v>1185</v>
      </c>
      <c r="G13" s="279" t="s">
        <v>129</v>
      </c>
      <c r="H13" s="320">
        <f>+Árak!E11</f>
        <v>1225</v>
      </c>
      <c r="I13" s="279" t="s">
        <v>479</v>
      </c>
      <c r="J13" s="321">
        <f>+Árak!F11</f>
        <v>1315</v>
      </c>
      <c r="K13" s="368"/>
      <c r="L13" s="234"/>
      <c r="M13" s="364"/>
    </row>
    <row r="14" spans="1:13" ht="51.75" customHeight="1">
      <c r="A14" s="23" t="s">
        <v>16</v>
      </c>
      <c r="B14" s="130" t="s">
        <v>17</v>
      </c>
      <c r="C14" s="279" t="s">
        <v>130</v>
      </c>
      <c r="D14" s="346">
        <f>+Árak!C12</f>
        <v>1205</v>
      </c>
      <c r="E14" s="279" t="s">
        <v>131</v>
      </c>
      <c r="F14" s="346">
        <f>+Árak!D12</f>
        <v>1195</v>
      </c>
      <c r="G14" s="279" t="s">
        <v>298</v>
      </c>
      <c r="H14" s="346">
        <f>+Árak!E12</f>
        <v>1150</v>
      </c>
      <c r="I14" s="279" t="s">
        <v>132</v>
      </c>
      <c r="J14" s="363">
        <f>+Árak!F12</f>
        <v>1205</v>
      </c>
      <c r="K14" s="291" t="s">
        <v>389</v>
      </c>
      <c r="L14" s="358">
        <f>+Árak!G12</f>
        <v>1215</v>
      </c>
      <c r="M14" s="364"/>
    </row>
    <row r="15" spans="1:13" ht="45" customHeight="1">
      <c r="A15" s="24"/>
      <c r="B15" s="131"/>
      <c r="C15" s="279" t="s">
        <v>176</v>
      </c>
      <c r="D15" s="346"/>
      <c r="E15" s="279" t="s">
        <v>133</v>
      </c>
      <c r="F15" s="346"/>
      <c r="G15" s="279" t="s">
        <v>375</v>
      </c>
      <c r="H15" s="346"/>
      <c r="I15" s="279" t="s">
        <v>175</v>
      </c>
      <c r="J15" s="363"/>
      <c r="K15" s="291" t="s">
        <v>390</v>
      </c>
      <c r="L15" s="359"/>
      <c r="M15" s="364"/>
    </row>
    <row r="16" spans="1:13" ht="36.75" customHeight="1">
      <c r="A16" s="25"/>
      <c r="B16" s="132"/>
      <c r="C16" s="279" t="s">
        <v>18</v>
      </c>
      <c r="D16" s="320">
        <f>+Árak!C13</f>
        <v>1215</v>
      </c>
      <c r="E16" s="279" t="s">
        <v>177</v>
      </c>
      <c r="F16" s="320">
        <f>+Árak!D13</f>
        <v>1185</v>
      </c>
      <c r="G16" s="322" t="s">
        <v>508</v>
      </c>
      <c r="H16" s="320">
        <f>+Árak!E13</f>
        <v>1145</v>
      </c>
      <c r="I16" s="279" t="s">
        <v>134</v>
      </c>
      <c r="J16" s="321">
        <f>+Árak!F13</f>
        <v>1210</v>
      </c>
      <c r="K16" s="291" t="s">
        <v>321</v>
      </c>
      <c r="L16" s="180">
        <f>+Árak!G13</f>
        <v>1220</v>
      </c>
      <c r="M16" s="364"/>
    </row>
    <row r="17" spans="1:13" ht="74.25" customHeight="1">
      <c r="A17" s="21" t="s">
        <v>19</v>
      </c>
      <c r="B17" s="22" t="s">
        <v>20</v>
      </c>
      <c r="C17" s="279" t="s">
        <v>135</v>
      </c>
      <c r="D17" s="320">
        <f>+Árak!C14</f>
        <v>1190</v>
      </c>
      <c r="E17" s="279" t="s">
        <v>477</v>
      </c>
      <c r="F17" s="320">
        <f>+Árak!D14</f>
        <v>1135</v>
      </c>
      <c r="G17" s="279" t="s">
        <v>136</v>
      </c>
      <c r="H17" s="320"/>
      <c r="I17" s="279" t="s">
        <v>279</v>
      </c>
      <c r="J17" s="321">
        <f>+Árak!F14</f>
        <v>1305</v>
      </c>
      <c r="K17" s="279" t="s">
        <v>322</v>
      </c>
      <c r="L17" s="180">
        <f>+Árak!G14</f>
        <v>1185</v>
      </c>
      <c r="M17" s="364"/>
    </row>
    <row r="18" spans="1:13" ht="86.25" customHeight="1">
      <c r="A18" s="21" t="s">
        <v>21</v>
      </c>
      <c r="B18" s="22" t="s">
        <v>22</v>
      </c>
      <c r="C18" s="279" t="s">
        <v>357</v>
      </c>
      <c r="D18" s="313">
        <f>+Árak!C15</f>
        <v>1250</v>
      </c>
      <c r="E18" s="279" t="s">
        <v>221</v>
      </c>
      <c r="F18" s="313">
        <f>+Árak!D15</f>
        <v>1240</v>
      </c>
      <c r="G18" s="279" t="s">
        <v>213</v>
      </c>
      <c r="H18" s="313">
        <f>+Árak!E15</f>
        <v>1275</v>
      </c>
      <c r="I18" s="279" t="s">
        <v>137</v>
      </c>
      <c r="J18" s="314">
        <f>+Árak!F15</f>
        <v>1290</v>
      </c>
      <c r="K18" s="279" t="s">
        <v>391</v>
      </c>
      <c r="L18" s="180">
        <f>+Árak!G15</f>
        <v>1250</v>
      </c>
      <c r="M18" s="364"/>
    </row>
    <row r="19" spans="1:13" ht="86.25" customHeight="1">
      <c r="A19" s="21" t="s">
        <v>23</v>
      </c>
      <c r="B19" s="22" t="s">
        <v>468</v>
      </c>
      <c r="C19" s="279" t="s">
        <v>469</v>
      </c>
      <c r="D19" s="320">
        <f>+Árak!C16</f>
        <v>1410</v>
      </c>
      <c r="E19" s="279" t="s">
        <v>470</v>
      </c>
      <c r="F19" s="320">
        <f>+Árak!D16</f>
        <v>1380</v>
      </c>
      <c r="G19" s="279" t="s">
        <v>471</v>
      </c>
      <c r="H19" s="320">
        <f>+Árak!E16</f>
        <v>1260</v>
      </c>
      <c r="I19" s="279" t="s">
        <v>472</v>
      </c>
      <c r="J19" s="321">
        <f>+Árak!F16</f>
        <v>1390</v>
      </c>
      <c r="K19" s="279" t="s">
        <v>473</v>
      </c>
      <c r="L19" s="180">
        <f>+Árak!G16</f>
        <v>1340</v>
      </c>
      <c r="M19" s="364"/>
    </row>
    <row r="20" spans="1:13" ht="128.25" customHeight="1">
      <c r="A20" s="21" t="s">
        <v>24</v>
      </c>
      <c r="B20" s="22" t="s">
        <v>25</v>
      </c>
      <c r="C20" s="279" t="s">
        <v>358</v>
      </c>
      <c r="D20" s="320">
        <f>+Árak!C17</f>
        <v>1370</v>
      </c>
      <c r="E20" s="279" t="s">
        <v>366</v>
      </c>
      <c r="F20" s="320">
        <f>+Árak!D17</f>
        <v>1425</v>
      </c>
      <c r="G20" s="279" t="s">
        <v>376</v>
      </c>
      <c r="H20" s="320">
        <f>+Árak!E17</f>
        <v>1380</v>
      </c>
      <c r="I20" s="279" t="s">
        <v>280</v>
      </c>
      <c r="J20" s="321">
        <f>+Árak!F17</f>
        <v>1340</v>
      </c>
      <c r="K20" s="280" t="s">
        <v>281</v>
      </c>
      <c r="L20" s="180">
        <f>+Árak!G17</f>
        <v>1380</v>
      </c>
      <c r="M20" s="364"/>
    </row>
    <row r="21" spans="1:13" ht="102.75" customHeight="1">
      <c r="A21" s="21" t="s">
        <v>26</v>
      </c>
      <c r="B21" s="22" t="s">
        <v>25</v>
      </c>
      <c r="C21" s="279" t="s">
        <v>474</v>
      </c>
      <c r="D21" s="320">
        <f>+Árak!C18</f>
        <v>1360</v>
      </c>
      <c r="E21" s="279" t="s">
        <v>214</v>
      </c>
      <c r="F21" s="320">
        <f>+Árak!D18</f>
        <v>1385</v>
      </c>
      <c r="G21" s="279" t="s">
        <v>377</v>
      </c>
      <c r="H21" s="320">
        <f>+Árak!E18</f>
        <v>1520</v>
      </c>
      <c r="I21" s="279" t="s">
        <v>299</v>
      </c>
      <c r="J21" s="321">
        <f>+Árak!F18</f>
        <v>1390</v>
      </c>
      <c r="K21" s="280" t="s">
        <v>500</v>
      </c>
      <c r="L21" s="180">
        <f>+Árak!G18</f>
        <v>1450</v>
      </c>
      <c r="M21" s="364"/>
    </row>
    <row r="22" spans="1:13" ht="63" customHeight="1">
      <c r="A22" s="26" t="s">
        <v>27</v>
      </c>
      <c r="B22" s="35" t="s">
        <v>25</v>
      </c>
      <c r="C22" s="279" t="s">
        <v>359</v>
      </c>
      <c r="D22" s="346">
        <f>+Árak!C19</f>
        <v>1405</v>
      </c>
      <c r="E22" s="279" t="s">
        <v>138</v>
      </c>
      <c r="F22" s="346">
        <f>+Árak!D19</f>
        <v>1380</v>
      </c>
      <c r="G22" s="279" t="s">
        <v>139</v>
      </c>
      <c r="H22" s="346">
        <f>+Árak!E19</f>
        <v>1440</v>
      </c>
      <c r="I22" s="279" t="s">
        <v>382</v>
      </c>
      <c r="J22" s="363">
        <f>+Árak!F19</f>
        <v>1370</v>
      </c>
      <c r="K22" s="279" t="s">
        <v>481</v>
      </c>
      <c r="L22" s="365">
        <f>+Árak!G19</f>
        <v>1270</v>
      </c>
      <c r="M22" s="364"/>
    </row>
    <row r="23" spans="1:13" ht="59.25" customHeight="1">
      <c r="A23" s="27"/>
      <c r="B23" s="127"/>
      <c r="C23" s="316" t="s">
        <v>360</v>
      </c>
      <c r="D23" s="346"/>
      <c r="E23" s="316" t="s">
        <v>112</v>
      </c>
      <c r="F23" s="346"/>
      <c r="G23" s="316" t="s">
        <v>378</v>
      </c>
      <c r="H23" s="346"/>
      <c r="I23" s="316" t="s">
        <v>383</v>
      </c>
      <c r="J23" s="363"/>
      <c r="K23" s="316" t="s">
        <v>392</v>
      </c>
      <c r="L23" s="365"/>
      <c r="M23" s="364"/>
    </row>
    <row r="24" spans="1:13" ht="87.75" customHeight="1">
      <c r="A24" s="28"/>
      <c r="B24" s="133"/>
      <c r="C24" s="316" t="s">
        <v>361</v>
      </c>
      <c r="D24" s="320">
        <f>+Árak!C20</f>
        <v>1455</v>
      </c>
      <c r="E24" s="316" t="s">
        <v>367</v>
      </c>
      <c r="F24" s="320">
        <f>+Árak!D20</f>
        <v>1385</v>
      </c>
      <c r="G24" s="316" t="s">
        <v>379</v>
      </c>
      <c r="H24" s="320">
        <f>+Árak!E20</f>
        <v>1450</v>
      </c>
      <c r="I24" s="316" t="s">
        <v>384</v>
      </c>
      <c r="J24" s="321">
        <f>+Árak!F20</f>
        <v>1380</v>
      </c>
      <c r="K24" s="316" t="s">
        <v>393</v>
      </c>
      <c r="L24" s="180">
        <f>+Árak!G20</f>
        <v>1280</v>
      </c>
      <c r="M24" s="364"/>
    </row>
    <row r="25" spans="1:13" ht="66.75" customHeight="1">
      <c r="A25" s="26" t="s">
        <v>28</v>
      </c>
      <c r="B25" s="35" t="s">
        <v>25</v>
      </c>
      <c r="C25" s="279" t="s">
        <v>362</v>
      </c>
      <c r="D25" s="346">
        <f>+Árak!C21</f>
        <v>1460</v>
      </c>
      <c r="E25" s="279" t="s">
        <v>140</v>
      </c>
      <c r="F25" s="346">
        <f>+Árak!D21</f>
        <v>1390</v>
      </c>
      <c r="G25" s="279" t="s">
        <v>141</v>
      </c>
      <c r="H25" s="346">
        <f>+Árak!E21</f>
        <v>1410</v>
      </c>
      <c r="I25" s="279" t="s">
        <v>267</v>
      </c>
      <c r="J25" s="363">
        <f>+Árak!F21</f>
        <v>1480</v>
      </c>
      <c r="K25" s="279" t="s">
        <v>142</v>
      </c>
      <c r="L25" s="358">
        <f>+Árak!G21</f>
        <v>1425</v>
      </c>
      <c r="M25" s="364"/>
    </row>
    <row r="26" spans="1:13" ht="52.5" customHeight="1">
      <c r="A26" s="27"/>
      <c r="B26" s="127"/>
      <c r="C26" s="322" t="s">
        <v>509</v>
      </c>
      <c r="D26" s="346"/>
      <c r="E26" s="279" t="s">
        <v>143</v>
      </c>
      <c r="F26" s="346"/>
      <c r="G26" s="279" t="s">
        <v>144</v>
      </c>
      <c r="H26" s="346"/>
      <c r="I26" s="279" t="s">
        <v>300</v>
      </c>
      <c r="J26" s="363"/>
      <c r="K26" s="279" t="s">
        <v>302</v>
      </c>
      <c r="L26" s="359"/>
      <c r="M26" s="364"/>
    </row>
    <row r="27" spans="1:13" ht="52.5" customHeight="1">
      <c r="A27" s="28"/>
      <c r="B27" s="133"/>
      <c r="C27" s="279" t="s">
        <v>363</v>
      </c>
      <c r="D27" s="320">
        <f>+Árak!C22</f>
        <v>1410</v>
      </c>
      <c r="E27" s="279" t="s">
        <v>145</v>
      </c>
      <c r="F27" s="320">
        <f>+Árak!D22</f>
        <v>1405</v>
      </c>
      <c r="G27" s="279" t="s">
        <v>146</v>
      </c>
      <c r="H27" s="320">
        <f>+Árak!E22</f>
        <v>1395</v>
      </c>
      <c r="I27" s="279" t="s">
        <v>301</v>
      </c>
      <c r="J27" s="321">
        <f>+Árak!F22</f>
        <v>1505</v>
      </c>
      <c r="K27" s="279" t="s">
        <v>303</v>
      </c>
      <c r="L27" s="180">
        <f>+Árak!G22</f>
        <v>1420</v>
      </c>
      <c r="M27" s="364"/>
    </row>
    <row r="28" spans="1:13" ht="69.75" customHeight="1">
      <c r="A28" s="26" t="s">
        <v>29</v>
      </c>
      <c r="B28" s="35" t="s">
        <v>25</v>
      </c>
      <c r="C28" s="279" t="s">
        <v>304</v>
      </c>
      <c r="D28" s="346">
        <f>+Árak!C23</f>
        <v>1420</v>
      </c>
      <c r="E28" s="279" t="s">
        <v>368</v>
      </c>
      <c r="F28" s="346">
        <f>+Árak!D23</f>
        <v>1460</v>
      </c>
      <c r="G28" s="279" t="s">
        <v>147</v>
      </c>
      <c r="H28" s="346">
        <f>+Árak!E23</f>
        <v>1440</v>
      </c>
      <c r="I28" s="279" t="s">
        <v>148</v>
      </c>
      <c r="J28" s="363">
        <f>+Árak!F23</f>
        <v>1410</v>
      </c>
      <c r="K28" s="279" t="s">
        <v>149</v>
      </c>
      <c r="L28" s="360">
        <f>+Árak!G23</f>
        <v>1425</v>
      </c>
      <c r="M28" s="356"/>
    </row>
    <row r="29" spans="1:13" ht="47.25" customHeight="1">
      <c r="A29" s="27"/>
      <c r="B29" s="127"/>
      <c r="C29" s="279" t="s">
        <v>475</v>
      </c>
      <c r="D29" s="346"/>
      <c r="E29" s="279" t="s">
        <v>369</v>
      </c>
      <c r="F29" s="346"/>
      <c r="G29" s="279" t="s">
        <v>150</v>
      </c>
      <c r="H29" s="346"/>
      <c r="I29" s="280" t="s">
        <v>166</v>
      </c>
      <c r="J29" s="363"/>
      <c r="K29" s="279" t="s">
        <v>394</v>
      </c>
      <c r="L29" s="360"/>
      <c r="M29" s="356"/>
    </row>
    <row r="30" spans="1:13" ht="60" customHeight="1">
      <c r="A30" s="28"/>
      <c r="B30" s="133"/>
      <c r="C30" s="279" t="s">
        <v>305</v>
      </c>
      <c r="D30" s="320">
        <f>+Árak!C24</f>
        <v>1425</v>
      </c>
      <c r="E30" s="279" t="s">
        <v>370</v>
      </c>
      <c r="F30" s="320">
        <f>+Árak!D24</f>
        <v>1550</v>
      </c>
      <c r="G30" s="279" t="s">
        <v>153</v>
      </c>
      <c r="H30" s="320">
        <f>+Árak!E24</f>
        <v>1430</v>
      </c>
      <c r="I30" s="280" t="s">
        <v>178</v>
      </c>
      <c r="J30" s="321">
        <f>+Árak!F24</f>
        <v>1405</v>
      </c>
      <c r="K30" s="279" t="s">
        <v>395</v>
      </c>
      <c r="L30" s="180">
        <f>+Árak!G24</f>
        <v>1430</v>
      </c>
      <c r="M30" s="356"/>
    </row>
    <row r="31" spans="1:13" ht="149.25" customHeight="1">
      <c r="A31" s="21" t="s">
        <v>30</v>
      </c>
      <c r="B31" s="22" t="s">
        <v>25</v>
      </c>
      <c r="C31" s="279" t="s">
        <v>324</v>
      </c>
      <c r="D31" s="320">
        <f>+Árak!C25</f>
        <v>1420</v>
      </c>
      <c r="E31" s="279" t="s">
        <v>371</v>
      </c>
      <c r="F31" s="320">
        <f>+Árak!D25</f>
        <v>1470</v>
      </c>
      <c r="G31" s="322" t="s">
        <v>510</v>
      </c>
      <c r="H31" s="320">
        <f>+Árak!E25</f>
        <v>2510</v>
      </c>
      <c r="I31" s="279" t="s">
        <v>478</v>
      </c>
      <c r="J31" s="321">
        <f>+Árak!F25</f>
        <v>1440</v>
      </c>
      <c r="K31" s="279" t="s">
        <v>283</v>
      </c>
      <c r="L31" s="180">
        <f>+Árak!G25</f>
        <v>1410</v>
      </c>
      <c r="M31" s="356"/>
    </row>
    <row r="32" spans="1:13" ht="78" customHeight="1">
      <c r="A32" s="29" t="s">
        <v>31</v>
      </c>
      <c r="B32" s="134" t="s">
        <v>32</v>
      </c>
      <c r="C32" s="279" t="s">
        <v>151</v>
      </c>
      <c r="D32" s="346">
        <f>+Árak!C26</f>
        <v>1430</v>
      </c>
      <c r="E32" s="279" t="s">
        <v>215</v>
      </c>
      <c r="F32" s="346">
        <f>+Árak!D26</f>
        <v>1560</v>
      </c>
      <c r="G32" s="279" t="s">
        <v>159</v>
      </c>
      <c r="H32" s="346">
        <f>+Árak!E26</f>
        <v>1440</v>
      </c>
      <c r="I32" s="279" t="s">
        <v>337</v>
      </c>
      <c r="J32" s="363">
        <f>+Árak!F26</f>
        <v>1680</v>
      </c>
      <c r="K32" s="279" t="s">
        <v>396</v>
      </c>
      <c r="L32" s="365">
        <f>+Árak!G26</f>
        <v>1370</v>
      </c>
      <c r="M32" s="356"/>
    </row>
    <row r="33" spans="1:13" ht="54.75" customHeight="1">
      <c r="A33" s="30"/>
      <c r="B33" s="135"/>
      <c r="C33" s="279" t="s">
        <v>152</v>
      </c>
      <c r="D33" s="346"/>
      <c r="E33" s="279" t="s">
        <v>216</v>
      </c>
      <c r="F33" s="346"/>
      <c r="G33" s="279" t="s">
        <v>184</v>
      </c>
      <c r="H33" s="346"/>
      <c r="I33" s="279" t="s">
        <v>498</v>
      </c>
      <c r="J33" s="363"/>
      <c r="K33" s="279" t="s">
        <v>397</v>
      </c>
      <c r="L33" s="365"/>
      <c r="M33" s="356"/>
    </row>
    <row r="34" spans="1:13" ht="70.5" customHeight="1">
      <c r="A34" s="31"/>
      <c r="B34" s="136"/>
      <c r="C34" s="279" t="s">
        <v>222</v>
      </c>
      <c r="D34" s="313">
        <f>+Árak!C27</f>
        <v>1490</v>
      </c>
      <c r="E34" s="279" t="s">
        <v>217</v>
      </c>
      <c r="F34" s="313">
        <f>+Árak!D27</f>
        <v>1470</v>
      </c>
      <c r="G34" s="279" t="s">
        <v>162</v>
      </c>
      <c r="H34" s="313">
        <f>+Árak!E27</f>
        <v>1585</v>
      </c>
      <c r="I34" s="279" t="s">
        <v>499</v>
      </c>
      <c r="J34" s="314">
        <f>+Árak!F27</f>
        <v>1685</v>
      </c>
      <c r="K34" s="279" t="s">
        <v>398</v>
      </c>
      <c r="L34" s="180">
        <f>+Árak!G27</f>
        <v>1380</v>
      </c>
      <c r="M34" s="356"/>
    </row>
    <row r="35" spans="1:13" ht="126.75" customHeight="1" thickBot="1">
      <c r="A35" s="33" t="s">
        <v>35</v>
      </c>
      <c r="B35" s="148" t="str">
        <f>"Nyugdíjas menü 
5 napra "&amp;Árak!B28&amp;" Ft
"&amp;Árak!B28/5&amp;" Ft/nap"</f>
        <v>Nyugdíjas menü 
5 napra 5250 Ft
1050 Ft/nap</v>
      </c>
      <c r="C35" s="279" t="s">
        <v>399</v>
      </c>
      <c r="D35" s="313">
        <f>+Árak!C28</f>
        <v>1245</v>
      </c>
      <c r="E35" s="279" t="s">
        <v>154</v>
      </c>
      <c r="F35" s="313">
        <f>+Árak!D28</f>
        <v>1105</v>
      </c>
      <c r="G35" s="279" t="s">
        <v>219</v>
      </c>
      <c r="H35" s="313">
        <f>+Árak!E28</f>
        <v>1095</v>
      </c>
      <c r="I35" s="279" t="s">
        <v>338</v>
      </c>
      <c r="J35" s="314">
        <f>+Árak!F28</f>
        <v>1190</v>
      </c>
      <c r="K35" s="279" t="s">
        <v>418</v>
      </c>
      <c r="L35" s="180">
        <f>+Árak!G28</f>
        <v>1215</v>
      </c>
      <c r="M35" s="32"/>
    </row>
    <row r="36" spans="1:13" ht="77.25" customHeight="1" thickBot="1">
      <c r="A36" s="34" t="s">
        <v>36</v>
      </c>
      <c r="B36" s="20" t="str">
        <f>"Menü 
5 napra "&amp;Árak!B29&amp;" Ft
"&amp;Árak!B29/5&amp;" Ft/nap"</f>
        <v>Menü 
5 napra 6250 Ft
1250 Ft/nap</v>
      </c>
      <c r="C36" s="279" t="s">
        <v>400</v>
      </c>
      <c r="D36" s="313">
        <f>+Árak!C29</f>
        <v>1510</v>
      </c>
      <c r="E36" s="279" t="s">
        <v>156</v>
      </c>
      <c r="F36" s="313">
        <f>+Árak!D29</f>
        <v>1345</v>
      </c>
      <c r="G36" s="279" t="s">
        <v>339</v>
      </c>
      <c r="H36" s="313">
        <f>+Árak!E29</f>
        <v>1315</v>
      </c>
      <c r="I36" s="279" t="s">
        <v>155</v>
      </c>
      <c r="J36" s="314">
        <f>+Árak!F29</f>
        <v>1405</v>
      </c>
      <c r="K36" s="322" t="s">
        <v>511</v>
      </c>
      <c r="L36" s="180">
        <f>+Árak!G29</f>
        <v>1475</v>
      </c>
      <c r="M36" s="372" t="s">
        <v>37</v>
      </c>
    </row>
    <row r="37" spans="1:13" ht="105.75" customHeight="1" thickBot="1">
      <c r="A37" s="19" t="s">
        <v>38</v>
      </c>
      <c r="B37" s="20" t="str">
        <f>"Menü 
5 napra "&amp;Árak!B30&amp;" Ft
"&amp;Árak!B30/5&amp;" Ft/nap"</f>
        <v>Menü 
5 napra 6850 Ft
1370 Ft/nap</v>
      </c>
      <c r="C37" s="279" t="s">
        <v>401</v>
      </c>
      <c r="D37" s="313">
        <f>+Árak!C30</f>
        <v>1515</v>
      </c>
      <c r="E37" s="279" t="s">
        <v>406</v>
      </c>
      <c r="F37" s="313">
        <f>+Árak!D30</f>
        <v>1405</v>
      </c>
      <c r="G37" s="279" t="s">
        <v>160</v>
      </c>
      <c r="H37" s="313">
        <f>+Árak!E30</f>
        <v>1530</v>
      </c>
      <c r="I37" s="279" t="s">
        <v>416</v>
      </c>
      <c r="J37" s="314">
        <f>+Árak!F30</f>
        <v>1515</v>
      </c>
      <c r="K37" s="279" t="s">
        <v>419</v>
      </c>
      <c r="L37" s="180">
        <f>+Árak!G30</f>
        <v>1535</v>
      </c>
      <c r="M37" s="372"/>
    </row>
    <row r="38" spans="1:13" s="11" customFormat="1" ht="118.5" customHeight="1" thickBot="1">
      <c r="A38" s="19" t="s">
        <v>39</v>
      </c>
      <c r="B38" s="20" t="str">
        <f>"Extra menü 
5 napra "&amp;Árak!B31&amp;" Ft
"&amp;Árak!B31/5&amp;" Ft/nap"</f>
        <v>Extra menü 
5 napra 7950 Ft
1590 Ft/nap</v>
      </c>
      <c r="C38" s="279" t="s">
        <v>402</v>
      </c>
      <c r="D38" s="313">
        <f>+Árak!C31</f>
        <v>1810</v>
      </c>
      <c r="E38" s="279" t="s">
        <v>483</v>
      </c>
      <c r="F38" s="320">
        <f>+Árak!D31</f>
        <v>1795</v>
      </c>
      <c r="G38" s="279" t="s">
        <v>415</v>
      </c>
      <c r="H38" s="320">
        <f>+Árak!E31</f>
        <v>1780</v>
      </c>
      <c r="I38" s="279" t="s">
        <v>417</v>
      </c>
      <c r="J38" s="321">
        <f>+Árak!F31</f>
        <v>1765</v>
      </c>
      <c r="K38" s="279" t="s">
        <v>482</v>
      </c>
      <c r="L38" s="180">
        <f>+Árak!G31</f>
        <v>1850</v>
      </c>
      <c r="M38" s="372"/>
    </row>
    <row r="39" spans="1:13" ht="82.5" customHeight="1" thickBot="1">
      <c r="A39" s="21" t="s">
        <v>40</v>
      </c>
      <c r="B39" s="22" t="s">
        <v>41</v>
      </c>
      <c r="C39" s="322" t="s">
        <v>512</v>
      </c>
      <c r="D39" s="313">
        <f>+Árak!C32</f>
        <v>540</v>
      </c>
      <c r="E39" s="279" t="s">
        <v>306</v>
      </c>
      <c r="F39" s="313">
        <f>+Árak!D32</f>
        <v>525</v>
      </c>
      <c r="G39" s="279" t="s">
        <v>284</v>
      </c>
      <c r="H39" s="313">
        <f>+Árak!E32</f>
        <v>515</v>
      </c>
      <c r="I39" s="279" t="s">
        <v>285</v>
      </c>
      <c r="J39" s="314">
        <f>+Árak!F32</f>
        <v>615</v>
      </c>
      <c r="K39" s="279" t="s">
        <v>425</v>
      </c>
      <c r="L39" s="180">
        <f>+Árak!G32</f>
        <v>565</v>
      </c>
      <c r="M39" s="372"/>
    </row>
    <row r="40" spans="1:13" ht="40.5" customHeight="1" thickBot="1">
      <c r="A40" s="21" t="s">
        <v>330</v>
      </c>
      <c r="B40" s="22"/>
      <c r="C40" s="279" t="s">
        <v>404</v>
      </c>
      <c r="D40" s="313">
        <v>395</v>
      </c>
      <c r="E40" s="279" t="s">
        <v>407</v>
      </c>
      <c r="F40" s="313">
        <v>390</v>
      </c>
      <c r="G40" s="279" t="s">
        <v>340</v>
      </c>
      <c r="H40" s="313">
        <v>375</v>
      </c>
      <c r="I40" s="279" t="s">
        <v>422</v>
      </c>
      <c r="J40" s="314">
        <v>370</v>
      </c>
      <c r="K40" s="322" t="s">
        <v>513</v>
      </c>
      <c r="L40" s="180">
        <f>+Árak!G33</f>
        <v>445</v>
      </c>
      <c r="M40" s="372"/>
    </row>
    <row r="41" spans="1:13" ht="34.5" customHeight="1" thickBot="1">
      <c r="A41" s="21" t="s">
        <v>331</v>
      </c>
      <c r="B41" s="22" t="s">
        <v>43</v>
      </c>
      <c r="C41" s="279" t="s">
        <v>307</v>
      </c>
      <c r="D41" s="313">
        <f>+Árak!C34</f>
        <v>490</v>
      </c>
      <c r="E41" s="279" t="s">
        <v>408</v>
      </c>
      <c r="F41" s="313">
        <f>+Árak!D34</f>
        <v>425</v>
      </c>
      <c r="G41" s="279" t="s">
        <v>420</v>
      </c>
      <c r="H41" s="313">
        <f>+Árak!E34</f>
        <v>460</v>
      </c>
      <c r="I41" s="279" t="s">
        <v>423</v>
      </c>
      <c r="J41" s="314">
        <f>+Árak!F34</f>
        <v>445</v>
      </c>
      <c r="K41" s="279" t="s">
        <v>286</v>
      </c>
      <c r="L41" s="180">
        <f>+Árak!G34</f>
        <v>435</v>
      </c>
      <c r="M41" s="372"/>
    </row>
    <row r="42" spans="1:13" ht="52.5" customHeight="1" thickBot="1">
      <c r="A42" s="21" t="s">
        <v>332</v>
      </c>
      <c r="B42" s="22" t="s">
        <v>43</v>
      </c>
      <c r="C42" s="279" t="s">
        <v>405</v>
      </c>
      <c r="D42" s="313">
        <f>+Árak!C35</f>
        <v>435</v>
      </c>
      <c r="E42" s="279" t="s">
        <v>409</v>
      </c>
      <c r="F42" s="313">
        <f>+Árak!D35</f>
        <v>460</v>
      </c>
      <c r="G42" s="279" t="s">
        <v>308</v>
      </c>
      <c r="H42" s="313">
        <f>+Árak!E35</f>
        <v>420</v>
      </c>
      <c r="I42" s="279" t="s">
        <v>157</v>
      </c>
      <c r="J42" s="314">
        <f>+Árak!F35</f>
        <v>450</v>
      </c>
      <c r="K42" s="279" t="s">
        <v>426</v>
      </c>
      <c r="L42" s="180">
        <f>+Árak!G35</f>
        <v>440</v>
      </c>
      <c r="M42" s="372"/>
    </row>
    <row r="43" spans="1:13" ht="75" customHeight="1" thickBot="1">
      <c r="A43" s="21" t="s">
        <v>333</v>
      </c>
      <c r="B43" s="22" t="s">
        <v>46</v>
      </c>
      <c r="C43" s="279" t="s">
        <v>192</v>
      </c>
      <c r="D43" s="313">
        <f>+Árak!C36</f>
        <v>165</v>
      </c>
      <c r="E43" s="279" t="s">
        <v>158</v>
      </c>
      <c r="F43" s="313">
        <f>+Árak!D36</f>
        <v>185</v>
      </c>
      <c r="G43" s="279" t="s">
        <v>421</v>
      </c>
      <c r="H43" s="313">
        <f>+Árak!E36</f>
        <v>170</v>
      </c>
      <c r="I43" s="279" t="s">
        <v>113</v>
      </c>
      <c r="J43" s="314">
        <f>+Árak!F36</f>
        <v>180</v>
      </c>
      <c r="K43" s="280" t="s">
        <v>484</v>
      </c>
      <c r="L43" s="180">
        <f>+Árak!G36</f>
        <v>190</v>
      </c>
      <c r="M43" s="372"/>
    </row>
    <row r="44" spans="1:13" ht="45" customHeight="1" thickBot="1">
      <c r="A44" s="21" t="s">
        <v>334</v>
      </c>
      <c r="B44" s="22" t="s">
        <v>46</v>
      </c>
      <c r="C44" s="279" t="s">
        <v>48</v>
      </c>
      <c r="D44" s="313">
        <f>+Árak!C37</f>
        <v>150</v>
      </c>
      <c r="E44" s="279" t="s">
        <v>193</v>
      </c>
      <c r="F44" s="313">
        <f>+Árak!D37</f>
        <v>150</v>
      </c>
      <c r="G44" s="279" t="s">
        <v>194</v>
      </c>
      <c r="H44" s="313">
        <f>+Árak!E37</f>
        <v>150</v>
      </c>
      <c r="I44" s="280" t="s">
        <v>424</v>
      </c>
      <c r="J44" s="314">
        <f>+Árak!F37</f>
        <v>150</v>
      </c>
      <c r="K44" s="280" t="s">
        <v>341</v>
      </c>
      <c r="L44" s="180">
        <f>+Árak!G37</f>
        <v>150</v>
      </c>
      <c r="M44" s="372"/>
    </row>
    <row r="45" spans="1:13" ht="18" customHeight="1" thickBot="1">
      <c r="A45" s="26" t="s">
        <v>49</v>
      </c>
      <c r="B45" s="35" t="s">
        <v>50</v>
      </c>
      <c r="C45" s="279" t="s">
        <v>51</v>
      </c>
      <c r="D45" s="313">
        <f>+Árak!C38</f>
        <v>80</v>
      </c>
      <c r="E45" s="279" t="s">
        <v>51</v>
      </c>
      <c r="F45" s="313">
        <f>+Árak!D38</f>
        <v>80</v>
      </c>
      <c r="G45" s="279" t="s">
        <v>51</v>
      </c>
      <c r="H45" s="313">
        <f>+Árak!E38</f>
        <v>80</v>
      </c>
      <c r="I45" s="279" t="s">
        <v>51</v>
      </c>
      <c r="J45" s="314">
        <f>+Árak!F38</f>
        <v>80</v>
      </c>
      <c r="K45" s="279" t="s">
        <v>51</v>
      </c>
      <c r="L45" s="180">
        <f>+Árak!G38</f>
        <v>80</v>
      </c>
      <c r="M45" s="372"/>
    </row>
    <row r="46" spans="1:13" ht="18" customHeight="1" thickBot="1">
      <c r="A46" s="128"/>
      <c r="B46" s="129"/>
      <c r="C46" s="293"/>
      <c r="D46" s="294"/>
      <c r="E46" s="293"/>
      <c r="F46" s="294"/>
      <c r="G46" s="293"/>
      <c r="H46" s="294"/>
      <c r="I46" s="293"/>
      <c r="J46" s="294"/>
      <c r="K46" s="293"/>
      <c r="L46" s="181"/>
      <c r="M46" s="372"/>
    </row>
    <row r="47" spans="1:13" ht="75.75" customHeight="1" thickBot="1">
      <c r="A47" s="232" t="s">
        <v>259</v>
      </c>
      <c r="B47" s="231" t="s">
        <v>266</v>
      </c>
      <c r="C47" s="280" t="s">
        <v>325</v>
      </c>
      <c r="D47" s="295">
        <f>Árak!C39</f>
        <v>1240</v>
      </c>
      <c r="E47" s="280" t="s">
        <v>406</v>
      </c>
      <c r="F47" s="295">
        <f>Árak!D39</f>
        <v>1230</v>
      </c>
      <c r="G47" s="280" t="s">
        <v>410</v>
      </c>
      <c r="H47" s="295">
        <f>Árak!E39</f>
        <v>1305</v>
      </c>
      <c r="I47" s="280" t="s">
        <v>412</v>
      </c>
      <c r="J47" s="296">
        <f>Árak!F39</f>
        <v>1295</v>
      </c>
      <c r="K47" s="280" t="s">
        <v>501</v>
      </c>
      <c r="L47" s="180">
        <f>+Árak!G39</f>
        <v>1330</v>
      </c>
      <c r="M47" s="372"/>
    </row>
    <row r="48" spans="1:13" ht="75.75" customHeight="1" thickBot="1">
      <c r="A48" s="232" t="s">
        <v>260</v>
      </c>
      <c r="B48" s="231" t="s">
        <v>265</v>
      </c>
      <c r="C48" s="280" t="s">
        <v>403</v>
      </c>
      <c r="D48" s="295">
        <f>Árak!C40</f>
        <v>1240</v>
      </c>
      <c r="E48" s="280" t="s">
        <v>342</v>
      </c>
      <c r="F48" s="295">
        <f>Árak!D40</f>
        <v>1230</v>
      </c>
      <c r="G48" s="280" t="s">
        <v>411</v>
      </c>
      <c r="H48" s="295">
        <f>Árak!E40</f>
        <v>1305</v>
      </c>
      <c r="I48" s="280" t="s">
        <v>413</v>
      </c>
      <c r="J48" s="296">
        <f>Árak!F40</f>
        <v>1295</v>
      </c>
      <c r="K48" s="280" t="s">
        <v>414</v>
      </c>
      <c r="L48" s="180">
        <f>+Árak!G40</f>
        <v>1330</v>
      </c>
      <c r="M48" s="372"/>
    </row>
    <row r="49" spans="1:13" ht="18" customHeight="1" thickBot="1">
      <c r="A49" s="229"/>
      <c r="B49" s="230"/>
      <c r="C49" s="293"/>
      <c r="D49" s="294"/>
      <c r="E49" s="293"/>
      <c r="F49" s="294"/>
      <c r="G49" s="293"/>
      <c r="H49" s="294"/>
      <c r="I49" s="293"/>
      <c r="J49" s="294"/>
      <c r="K49" s="293"/>
      <c r="L49" s="181"/>
      <c r="M49" s="372"/>
    </row>
    <row r="50" spans="1:13" ht="83.25" customHeight="1" thickBot="1" thickTop="1">
      <c r="A50" s="175" t="s">
        <v>223</v>
      </c>
      <c r="B50" s="176" t="s">
        <v>53</v>
      </c>
      <c r="C50" s="281" t="s">
        <v>244</v>
      </c>
      <c r="D50" s="282">
        <f>+Árak!C41</f>
        <v>645</v>
      </c>
      <c r="E50" s="281" t="s">
        <v>247</v>
      </c>
      <c r="F50" s="282">
        <f>+Árak!D41</f>
        <v>790</v>
      </c>
      <c r="G50" s="281" t="s">
        <v>251</v>
      </c>
      <c r="H50" s="282">
        <f>+Árak!E41</f>
        <v>805</v>
      </c>
      <c r="I50" s="281" t="s">
        <v>254</v>
      </c>
      <c r="J50" s="283">
        <f>+Árak!F41</f>
        <v>655</v>
      </c>
      <c r="K50" s="297" t="s">
        <v>311</v>
      </c>
      <c r="L50" s="180">
        <f>+Árak!G41</f>
        <v>625</v>
      </c>
      <c r="M50" s="372"/>
    </row>
    <row r="51" spans="1:13" ht="123.75" customHeight="1" thickBot="1" thickTop="1">
      <c r="A51" s="175" t="s">
        <v>224</v>
      </c>
      <c r="B51" s="177" t="s">
        <v>25</v>
      </c>
      <c r="C51" s="281" t="s">
        <v>351</v>
      </c>
      <c r="D51" s="282">
        <f>+Árak!C42</f>
        <v>1255</v>
      </c>
      <c r="E51" s="281" t="s">
        <v>248</v>
      </c>
      <c r="F51" s="282">
        <f>+Árak!D42</f>
        <v>1425</v>
      </c>
      <c r="G51" s="281" t="s">
        <v>255</v>
      </c>
      <c r="H51" s="282">
        <f>+Árak!E42</f>
        <v>1470</v>
      </c>
      <c r="I51" s="281" t="s">
        <v>465</v>
      </c>
      <c r="J51" s="283">
        <f>+Árak!F42</f>
        <v>1375</v>
      </c>
      <c r="K51" s="317" t="s">
        <v>352</v>
      </c>
      <c r="L51" s="180">
        <f>+Árak!G42</f>
        <v>1380</v>
      </c>
      <c r="M51" s="372"/>
    </row>
    <row r="52" spans="1:13" ht="94.5" customHeight="1" thickBot="1" thickTop="1">
      <c r="A52" s="175" t="s">
        <v>225</v>
      </c>
      <c r="B52" s="177" t="s">
        <v>25</v>
      </c>
      <c r="C52" s="281" t="s">
        <v>245</v>
      </c>
      <c r="D52" s="282">
        <f>+Árak!C43</f>
        <v>1325</v>
      </c>
      <c r="E52" s="281" t="s">
        <v>249</v>
      </c>
      <c r="F52" s="282">
        <f>+Árak!D43</f>
        <v>1405</v>
      </c>
      <c r="G52" s="281" t="s">
        <v>252</v>
      </c>
      <c r="H52" s="282">
        <f>+Árak!E43</f>
        <v>1320</v>
      </c>
      <c r="I52" s="281" t="s">
        <v>353</v>
      </c>
      <c r="J52" s="283">
        <f>+Árak!F43</f>
        <v>1365</v>
      </c>
      <c r="K52" s="297" t="s">
        <v>354</v>
      </c>
      <c r="L52" s="180">
        <f>+Árak!G43</f>
        <v>1440</v>
      </c>
      <c r="M52" s="372"/>
    </row>
    <row r="53" spans="1:13" ht="119.25" customHeight="1" thickBot="1" thickTop="1">
      <c r="A53" s="175" t="s">
        <v>226</v>
      </c>
      <c r="B53" s="177" t="s">
        <v>25</v>
      </c>
      <c r="C53" s="281" t="s">
        <v>309</v>
      </c>
      <c r="D53" s="282">
        <f>+Árak!C44</f>
        <v>1410</v>
      </c>
      <c r="E53" s="281" t="s">
        <v>250</v>
      </c>
      <c r="F53" s="282">
        <f>+Árak!D44</f>
        <v>1650</v>
      </c>
      <c r="G53" s="281" t="s">
        <v>276</v>
      </c>
      <c r="H53" s="282">
        <f>+Árak!E44</f>
        <v>1370</v>
      </c>
      <c r="I53" s="281" t="s">
        <v>274</v>
      </c>
      <c r="J53" s="283">
        <f>+Árak!F44</f>
        <v>1430</v>
      </c>
      <c r="K53" s="297" t="s">
        <v>257</v>
      </c>
      <c r="L53" s="180">
        <f>+Árak!G44</f>
        <v>1360</v>
      </c>
      <c r="M53" s="372"/>
    </row>
    <row r="54" spans="1:13" ht="119.25" customHeight="1" thickBot="1" thickTop="1">
      <c r="A54" s="175" t="s">
        <v>227</v>
      </c>
      <c r="B54" s="177" t="s">
        <v>25</v>
      </c>
      <c r="C54" s="281" t="s">
        <v>275</v>
      </c>
      <c r="D54" s="282">
        <f>+Árak!C45</f>
        <v>1490</v>
      </c>
      <c r="E54" s="281" t="s">
        <v>462</v>
      </c>
      <c r="F54" s="282">
        <f>+Árak!D45</f>
        <v>1460</v>
      </c>
      <c r="G54" s="323" t="s">
        <v>514</v>
      </c>
      <c r="H54" s="282">
        <f>+Árak!E45</f>
        <v>1470</v>
      </c>
      <c r="I54" s="281" t="s">
        <v>326</v>
      </c>
      <c r="J54" s="283">
        <f>+Árak!F45</f>
        <v>1420</v>
      </c>
      <c r="K54" s="317" t="s">
        <v>312</v>
      </c>
      <c r="L54" s="180">
        <f>+Árak!G45</f>
        <v>1330</v>
      </c>
      <c r="M54" s="372"/>
    </row>
    <row r="55" spans="1:13" ht="119.25" customHeight="1" thickBot="1" thickTop="1">
      <c r="A55" s="175" t="s">
        <v>228</v>
      </c>
      <c r="B55" s="177" t="s">
        <v>25</v>
      </c>
      <c r="C55" s="281" t="s">
        <v>277</v>
      </c>
      <c r="D55" s="282">
        <f>+Árak!C46</f>
        <v>1705</v>
      </c>
      <c r="E55" s="323" t="s">
        <v>515</v>
      </c>
      <c r="F55" s="282">
        <f>+Árak!D46</f>
        <v>1525</v>
      </c>
      <c r="G55" s="281" t="s">
        <v>463</v>
      </c>
      <c r="H55" s="282">
        <f>+Árak!E46</f>
        <v>1475</v>
      </c>
      <c r="I55" s="281" t="s">
        <v>256</v>
      </c>
      <c r="J55" s="283">
        <f>+Árak!F46</f>
        <v>1490</v>
      </c>
      <c r="K55" s="297" t="s">
        <v>313</v>
      </c>
      <c r="L55" s="180">
        <f>+Árak!G46</f>
        <v>1540</v>
      </c>
      <c r="M55" s="372"/>
    </row>
    <row r="56" spans="1:13" ht="120.75" customHeight="1" thickBot="1" thickTop="1">
      <c r="A56" s="175" t="s">
        <v>229</v>
      </c>
      <c r="B56" s="177" t="str">
        <f>"Menü 
5 napra "&amp;Árak!B47&amp;" Ft/HÉT
"&amp;Árak!B47/5&amp;" Ft/nap"</f>
        <v>Menü 
5 napra 8650 Ft/HÉT
1730 Ft/nap</v>
      </c>
      <c r="C56" s="281" t="s">
        <v>355</v>
      </c>
      <c r="D56" s="282">
        <f>+Árak!C47</f>
        <v>1930</v>
      </c>
      <c r="E56" s="281" t="s">
        <v>310</v>
      </c>
      <c r="F56" s="282">
        <f>+Árak!D47</f>
        <v>2095</v>
      </c>
      <c r="G56" s="281" t="s">
        <v>464</v>
      </c>
      <c r="H56" s="282">
        <f>+Árak!E47</f>
        <v>2175</v>
      </c>
      <c r="I56" s="281" t="s">
        <v>356</v>
      </c>
      <c r="J56" s="283">
        <f>+Árak!F47</f>
        <v>1975</v>
      </c>
      <c r="K56" s="317" t="s">
        <v>467</v>
      </c>
      <c r="L56" s="180">
        <f>+Árak!G47</f>
        <v>1910</v>
      </c>
      <c r="M56" s="372"/>
    </row>
    <row r="57" spans="1:13" ht="57" customHeight="1" thickBot="1">
      <c r="A57" s="175" t="s">
        <v>230</v>
      </c>
      <c r="B57" s="178" t="s">
        <v>41</v>
      </c>
      <c r="C57" s="281" t="s">
        <v>246</v>
      </c>
      <c r="D57" s="282">
        <f>+Árak!C48</f>
        <v>705</v>
      </c>
      <c r="E57" s="281" t="s">
        <v>343</v>
      </c>
      <c r="F57" s="282">
        <f>+Árak!D48</f>
        <v>670</v>
      </c>
      <c r="G57" s="281" t="s">
        <v>253</v>
      </c>
      <c r="H57" s="282">
        <f>+Árak!E48</f>
        <v>680</v>
      </c>
      <c r="I57" s="281" t="s">
        <v>502</v>
      </c>
      <c r="J57" s="283">
        <f>+Árak!F48</f>
        <v>660</v>
      </c>
      <c r="K57" s="281" t="s">
        <v>466</v>
      </c>
      <c r="L57" s="180">
        <f>+Árak!G48</f>
        <v>680</v>
      </c>
      <c r="M57" s="372"/>
    </row>
    <row r="58" spans="2:13" ht="14.25" customHeight="1" thickBot="1">
      <c r="B58" s="11"/>
      <c r="C58" s="284"/>
      <c r="D58" s="285"/>
      <c r="E58" s="284"/>
      <c r="F58" s="285"/>
      <c r="G58" s="284"/>
      <c r="H58" s="285"/>
      <c r="I58" s="284"/>
      <c r="J58" s="286"/>
      <c r="K58" s="284"/>
      <c r="L58" s="37"/>
      <c r="M58" s="372"/>
    </row>
    <row r="59" spans="1:13" ht="135.75" customHeight="1">
      <c r="A59" s="137" t="s">
        <v>58</v>
      </c>
      <c r="B59" s="144" t="s">
        <v>59</v>
      </c>
      <c r="C59" s="279" t="s">
        <v>185</v>
      </c>
      <c r="D59" s="313">
        <f>+Árak!C49</f>
        <v>1480</v>
      </c>
      <c r="E59" s="279" t="s">
        <v>344</v>
      </c>
      <c r="F59" s="313">
        <f>+Árak!D49</f>
        <v>1410</v>
      </c>
      <c r="G59" s="279" t="s">
        <v>315</v>
      </c>
      <c r="H59" s="320">
        <f>+Árak!E49</f>
        <v>1520</v>
      </c>
      <c r="I59" s="279" t="s">
        <v>186</v>
      </c>
      <c r="J59" s="321">
        <f>+Árak!F49</f>
        <v>1425</v>
      </c>
      <c r="K59" s="279" t="s">
        <v>427</v>
      </c>
      <c r="L59" s="180">
        <f>+Árak!G49</f>
        <v>1405</v>
      </c>
      <c r="M59" s="379" t="s">
        <v>62</v>
      </c>
    </row>
    <row r="60" spans="1:13" ht="106.5" customHeight="1">
      <c r="A60" s="138" t="s">
        <v>60</v>
      </c>
      <c r="B60" s="144" t="s">
        <v>61</v>
      </c>
      <c r="C60" s="279" t="s">
        <v>428</v>
      </c>
      <c r="D60" s="313">
        <f>+Árak!C50</f>
        <v>1085</v>
      </c>
      <c r="E60" s="279" t="s">
        <v>218</v>
      </c>
      <c r="F60" s="313">
        <f>+Árak!D50</f>
        <v>975</v>
      </c>
      <c r="G60" s="279" t="s">
        <v>187</v>
      </c>
      <c r="H60" s="320">
        <f>+Árak!E50</f>
        <v>1040</v>
      </c>
      <c r="I60" s="279" t="s">
        <v>179</v>
      </c>
      <c r="J60" s="321">
        <f>+Árak!F50</f>
        <v>1025</v>
      </c>
      <c r="K60" s="279" t="s">
        <v>327</v>
      </c>
      <c r="L60" s="180">
        <f>+Árak!G50</f>
        <v>1005</v>
      </c>
      <c r="M60" s="380"/>
    </row>
    <row r="61" spans="1:13" ht="119.25" customHeight="1">
      <c r="A61" s="139" t="s">
        <v>63</v>
      </c>
      <c r="B61" s="144" t="s">
        <v>64</v>
      </c>
      <c r="C61" s="279" t="s">
        <v>180</v>
      </c>
      <c r="D61" s="313">
        <f>+Árak!C51</f>
        <v>1385</v>
      </c>
      <c r="E61" s="279" t="s">
        <v>188</v>
      </c>
      <c r="F61" s="313">
        <f>+Árak!D51</f>
        <v>1405</v>
      </c>
      <c r="G61" s="279" t="s">
        <v>287</v>
      </c>
      <c r="H61" s="320">
        <f>+Árak!E51</f>
        <v>1350</v>
      </c>
      <c r="I61" s="279" t="s">
        <v>429</v>
      </c>
      <c r="J61" s="321">
        <f>+Árak!F51</f>
        <v>1405</v>
      </c>
      <c r="K61" s="279" t="s">
        <v>430</v>
      </c>
      <c r="L61" s="180">
        <f>+Árak!G51</f>
        <v>1415</v>
      </c>
      <c r="M61" s="380"/>
    </row>
    <row r="62" spans="1:13" ht="128.25" customHeight="1">
      <c r="A62" s="138" t="s">
        <v>65</v>
      </c>
      <c r="B62" s="144" t="s">
        <v>66</v>
      </c>
      <c r="C62" s="279" t="s">
        <v>191</v>
      </c>
      <c r="D62" s="313">
        <f>+Árak!C52</f>
        <v>1430</v>
      </c>
      <c r="E62" s="279" t="s">
        <v>181</v>
      </c>
      <c r="F62" s="313">
        <f>+Árak!D52</f>
        <v>1440</v>
      </c>
      <c r="G62" s="279" t="s">
        <v>486</v>
      </c>
      <c r="H62" s="320">
        <f>+Árak!E52</f>
        <v>1385</v>
      </c>
      <c r="I62" s="279" t="s">
        <v>431</v>
      </c>
      <c r="J62" s="321">
        <f>+Árak!F52</f>
        <v>1450</v>
      </c>
      <c r="K62" s="279" t="s">
        <v>432</v>
      </c>
      <c r="L62" s="180">
        <f>+Árak!G52</f>
        <v>1425</v>
      </c>
      <c r="M62" s="380"/>
    </row>
    <row r="63" spans="1:13" ht="103.5" customHeight="1">
      <c r="A63" s="140" t="s">
        <v>67</v>
      </c>
      <c r="B63" s="147" t="s">
        <v>243</v>
      </c>
      <c r="C63" s="279" t="s">
        <v>182</v>
      </c>
      <c r="D63" s="313">
        <f>+Árak!C53</f>
        <v>1655</v>
      </c>
      <c r="E63" s="279" t="s">
        <v>328</v>
      </c>
      <c r="F63" s="313">
        <f>+Árak!D53</f>
        <v>1435</v>
      </c>
      <c r="G63" s="279" t="s">
        <v>289</v>
      </c>
      <c r="H63" s="320">
        <f>+Árak!E53</f>
        <v>1730</v>
      </c>
      <c r="I63" s="279" t="s">
        <v>433</v>
      </c>
      <c r="J63" s="321">
        <f>+Árak!F53</f>
        <v>1635</v>
      </c>
      <c r="K63" s="279" t="s">
        <v>434</v>
      </c>
      <c r="L63" s="180">
        <f>+Árak!G53</f>
        <v>1695</v>
      </c>
      <c r="M63" s="380"/>
    </row>
    <row r="64" spans="1:13" ht="129" customHeight="1">
      <c r="A64" s="141" t="s">
        <v>68</v>
      </c>
      <c r="B64" s="144" t="s">
        <v>69</v>
      </c>
      <c r="C64" s="279" t="s">
        <v>195</v>
      </c>
      <c r="D64" s="313">
        <f>+Árak!C54</f>
        <v>1350</v>
      </c>
      <c r="E64" s="279" t="s">
        <v>435</v>
      </c>
      <c r="F64" s="313">
        <f>+Árak!D54</f>
        <v>1390</v>
      </c>
      <c r="G64" s="279" t="s">
        <v>183</v>
      </c>
      <c r="H64" s="320">
        <f>+Árak!E54</f>
        <v>1380</v>
      </c>
      <c r="I64" s="279" t="s">
        <v>189</v>
      </c>
      <c r="J64" s="321">
        <f>+Árak!F54</f>
        <v>1340</v>
      </c>
      <c r="K64" s="279" t="s">
        <v>288</v>
      </c>
      <c r="L64" s="180">
        <f>+Árak!G54</f>
        <v>1320</v>
      </c>
      <c r="M64" s="380"/>
    </row>
    <row r="65" spans="1:13" ht="116.25" customHeight="1">
      <c r="A65" s="142" t="s">
        <v>70</v>
      </c>
      <c r="B65" s="144" t="s">
        <v>71</v>
      </c>
      <c r="C65" s="279" t="s">
        <v>190</v>
      </c>
      <c r="D65" s="313">
        <f>+Árak!C55</f>
        <v>1380</v>
      </c>
      <c r="E65" s="279" t="s">
        <v>436</v>
      </c>
      <c r="F65" s="313">
        <f>+Árak!D55</f>
        <v>1310</v>
      </c>
      <c r="G65" s="279" t="s">
        <v>437</v>
      </c>
      <c r="H65" s="313">
        <f>+Árak!E55</f>
        <v>1180</v>
      </c>
      <c r="I65" s="280" t="s">
        <v>438</v>
      </c>
      <c r="J65" s="314">
        <f>+Árak!F55</f>
        <v>1245</v>
      </c>
      <c r="K65" s="279" t="s">
        <v>439</v>
      </c>
      <c r="L65" s="180">
        <f>+Árak!G55</f>
        <v>1270</v>
      </c>
      <c r="M65" s="380"/>
    </row>
    <row r="66" spans="1:13" ht="143.25" customHeight="1">
      <c r="A66" s="142" t="s">
        <v>72</v>
      </c>
      <c r="B66" s="144" t="s">
        <v>73</v>
      </c>
      <c r="C66" s="279" t="s">
        <v>485</v>
      </c>
      <c r="D66" s="313">
        <f>+Árak!C56</f>
        <v>1410</v>
      </c>
      <c r="E66" s="279" t="s">
        <v>440</v>
      </c>
      <c r="F66" s="313">
        <f>+Árak!D56</f>
        <v>1450</v>
      </c>
      <c r="G66" s="279" t="s">
        <v>441</v>
      </c>
      <c r="H66" s="313">
        <f>+Árak!E56</f>
        <v>1405</v>
      </c>
      <c r="I66" s="279" t="s">
        <v>345</v>
      </c>
      <c r="J66" s="314">
        <f>+Árak!F56</f>
        <v>1395</v>
      </c>
      <c r="K66" s="280" t="s">
        <v>323</v>
      </c>
      <c r="L66" s="180">
        <f>+Árak!G56</f>
        <v>1410</v>
      </c>
      <c r="M66" s="380"/>
    </row>
    <row r="67" spans="1:16" ht="63" customHeight="1">
      <c r="A67" s="142" t="s">
        <v>74</v>
      </c>
      <c r="B67" s="144" t="s">
        <v>77</v>
      </c>
      <c r="C67" s="322" t="s">
        <v>516</v>
      </c>
      <c r="D67" s="313">
        <f>+Árak!C57</f>
        <v>540</v>
      </c>
      <c r="E67" s="279" t="s">
        <v>443</v>
      </c>
      <c r="F67" s="313">
        <f>+Árak!D57</f>
        <v>525</v>
      </c>
      <c r="G67" s="279" t="s">
        <v>196</v>
      </c>
      <c r="H67" s="313">
        <f>+Árak!E57</f>
        <v>565</v>
      </c>
      <c r="I67" s="279" t="s">
        <v>442</v>
      </c>
      <c r="J67" s="314">
        <f>+Árak!F57</f>
        <v>545</v>
      </c>
      <c r="K67" s="322" t="s">
        <v>517</v>
      </c>
      <c r="L67" s="180">
        <f>+Árak!G57</f>
        <v>570</v>
      </c>
      <c r="M67" s="380"/>
      <c r="P67" s="38"/>
    </row>
    <row r="68" spans="1:16" ht="27" customHeight="1" thickBot="1">
      <c r="A68" s="143" t="s">
        <v>164</v>
      </c>
      <c r="B68" s="144" t="s">
        <v>165</v>
      </c>
      <c r="C68" s="179" t="s">
        <v>165</v>
      </c>
      <c r="D68" s="183">
        <f>+Árak!C59</f>
        <v>140</v>
      </c>
      <c r="E68" s="299" t="s">
        <v>165</v>
      </c>
      <c r="F68" s="300">
        <f>+Árak!D59</f>
        <v>140</v>
      </c>
      <c r="G68" s="301" t="s">
        <v>165</v>
      </c>
      <c r="H68" s="300">
        <f>+Árak!E59</f>
        <v>140</v>
      </c>
      <c r="I68" s="301" t="s">
        <v>165</v>
      </c>
      <c r="J68" s="302">
        <f>+Árak!F59</f>
        <v>140</v>
      </c>
      <c r="K68" s="299" t="s">
        <v>329</v>
      </c>
      <c r="L68" s="235">
        <f>+Árak!G59</f>
        <v>140</v>
      </c>
      <c r="M68" s="381"/>
      <c r="P68" s="38"/>
    </row>
    <row r="69" spans="1:16" ht="27" customHeight="1" thickBot="1">
      <c r="A69" s="39"/>
      <c r="B69" s="39"/>
      <c r="C69" s="39"/>
      <c r="D69" s="36"/>
      <c r="E69" s="39"/>
      <c r="F69" s="36"/>
      <c r="G69" s="182"/>
      <c r="H69" s="36"/>
      <c r="I69" s="182"/>
      <c r="J69" s="37"/>
      <c r="K69" s="182"/>
      <c r="L69" s="37"/>
      <c r="M69" s="189"/>
      <c r="P69" s="38"/>
    </row>
    <row r="70" spans="1:17" ht="21" customHeight="1" thickBot="1">
      <c r="A70" s="39"/>
      <c r="C70" s="39"/>
      <c r="D70" s="36"/>
      <c r="E70" s="344" t="str">
        <f>+C2</f>
        <v>01.31. Hétfő</v>
      </c>
      <c r="F70" s="345"/>
      <c r="G70" s="344" t="str">
        <f>+E2</f>
        <v>02.01. Kedd</v>
      </c>
      <c r="H70" s="345"/>
      <c r="I70" s="344" t="str">
        <f>+G2</f>
        <v>02.02. Szerda</v>
      </c>
      <c r="J70" s="345"/>
      <c r="K70" s="344" t="str">
        <f>+I2</f>
        <v>02.03. Csütörtök</v>
      </c>
      <c r="L70" s="345"/>
      <c r="M70" s="344" t="str">
        <f>+K2</f>
        <v>02.04. Péntek </v>
      </c>
      <c r="N70" s="345"/>
      <c r="O70" s="344" t="s">
        <v>503</v>
      </c>
      <c r="P70" s="345"/>
      <c r="Q70" s="311" t="s">
        <v>504</v>
      </c>
    </row>
    <row r="71" spans="1:17" ht="101.25" customHeight="1">
      <c r="A71" s="348" t="s">
        <v>76</v>
      </c>
      <c r="B71" s="348" t="str">
        <f>"SPEED menü 
"&amp;Árak!B58&amp;" Ft/hét
"&amp;Árak!C58&amp;" Ft/nap"</f>
        <v>SPEED menü 
17640 Ft/hét
2520 Ft/nap</v>
      </c>
      <c r="C71" s="40" t="s">
        <v>79</v>
      </c>
      <c r="D71" s="41"/>
      <c r="E71" s="371" t="s">
        <v>282</v>
      </c>
      <c r="F71" s="357"/>
      <c r="G71" s="357" t="s">
        <v>447</v>
      </c>
      <c r="H71" s="357"/>
      <c r="I71" s="357" t="s">
        <v>487</v>
      </c>
      <c r="J71" s="357"/>
      <c r="K71" s="357" t="s">
        <v>350</v>
      </c>
      <c r="L71" s="357"/>
      <c r="M71" s="376" t="s">
        <v>454</v>
      </c>
      <c r="N71" s="377"/>
      <c r="O71" s="376" t="s">
        <v>456</v>
      </c>
      <c r="P71" s="378"/>
      <c r="Q71" s="318" t="s">
        <v>460</v>
      </c>
    </row>
    <row r="72" spans="1:17" ht="71.25" customHeight="1">
      <c r="A72" s="349"/>
      <c r="B72" s="349"/>
      <c r="C72" s="42" t="s">
        <v>80</v>
      </c>
      <c r="D72" s="43"/>
      <c r="E72" s="355" t="s">
        <v>444</v>
      </c>
      <c r="F72" s="343"/>
      <c r="G72" s="343" t="s">
        <v>448</v>
      </c>
      <c r="H72" s="343"/>
      <c r="I72" s="343" t="s">
        <v>450</v>
      </c>
      <c r="J72" s="343"/>
      <c r="K72" s="343" t="s">
        <v>452</v>
      </c>
      <c r="L72" s="343"/>
      <c r="M72" s="353" t="s">
        <v>455</v>
      </c>
      <c r="N72" s="354"/>
      <c r="O72" s="353" t="s">
        <v>457</v>
      </c>
      <c r="P72" s="375"/>
      <c r="Q72" s="318" t="s">
        <v>319</v>
      </c>
    </row>
    <row r="73" spans="1:17" ht="45.75" customHeight="1">
      <c r="A73" s="349"/>
      <c r="B73" s="349"/>
      <c r="C73" s="42" t="s">
        <v>81</v>
      </c>
      <c r="D73" s="43"/>
      <c r="E73" s="355" t="s">
        <v>445</v>
      </c>
      <c r="F73" s="343"/>
      <c r="G73" s="343" t="s">
        <v>449</v>
      </c>
      <c r="H73" s="343"/>
      <c r="I73" s="343" t="s">
        <v>451</v>
      </c>
      <c r="J73" s="343"/>
      <c r="K73" s="343" t="s">
        <v>189</v>
      </c>
      <c r="L73" s="343"/>
      <c r="M73" s="353" t="s">
        <v>316</v>
      </c>
      <c r="N73" s="354"/>
      <c r="O73" s="353" t="s">
        <v>327</v>
      </c>
      <c r="P73" s="375"/>
      <c r="Q73" s="318" t="s">
        <v>349</v>
      </c>
    </row>
    <row r="74" spans="1:17" ht="52.5" customHeight="1" thickBot="1">
      <c r="A74" s="350"/>
      <c r="B74" s="350"/>
      <c r="C74" s="44" t="s">
        <v>1</v>
      </c>
      <c r="D74" s="45"/>
      <c r="E74" s="369" t="s">
        <v>446</v>
      </c>
      <c r="F74" s="370"/>
      <c r="G74" s="328" t="s">
        <v>346</v>
      </c>
      <c r="H74" s="329"/>
      <c r="I74" s="370" t="s">
        <v>183</v>
      </c>
      <c r="J74" s="370"/>
      <c r="K74" s="370" t="s">
        <v>348</v>
      </c>
      <c r="L74" s="370"/>
      <c r="M74" s="351" t="s">
        <v>519</v>
      </c>
      <c r="N74" s="352"/>
      <c r="O74" s="373" t="s">
        <v>458</v>
      </c>
      <c r="P74" s="374"/>
      <c r="Q74" s="319" t="s">
        <v>461</v>
      </c>
    </row>
    <row r="75" spans="1:17" ht="52.5" customHeight="1">
      <c r="A75" s="303"/>
      <c r="B75" s="304"/>
      <c r="C75" s="305"/>
      <c r="D75" s="306"/>
      <c r="E75" s="326" t="s">
        <v>518</v>
      </c>
      <c r="F75" s="327"/>
      <c r="G75" s="328" t="s">
        <v>314</v>
      </c>
      <c r="H75" s="329"/>
      <c r="I75" s="328" t="s">
        <v>347</v>
      </c>
      <c r="J75" s="329"/>
      <c r="K75" s="328" t="s">
        <v>453</v>
      </c>
      <c r="L75" s="329"/>
      <c r="M75" s="326" t="s">
        <v>520</v>
      </c>
      <c r="N75" s="327"/>
      <c r="O75" s="330" t="s">
        <v>521</v>
      </c>
      <c r="P75" s="331"/>
      <c r="Q75" s="312" t="s">
        <v>459</v>
      </c>
    </row>
    <row r="76" spans="1:18" ht="13.5" customHeight="1">
      <c r="A76" s="46"/>
      <c r="C76" s="39"/>
      <c r="D76" s="36"/>
      <c r="E76" s="39"/>
      <c r="F76" s="36"/>
      <c r="G76" s="39"/>
      <c r="H76" s="36"/>
      <c r="I76" s="39"/>
      <c r="J76" s="37"/>
      <c r="K76" s="39"/>
      <c r="L76" s="37"/>
      <c r="P76" s="38"/>
      <c r="R76" s="47"/>
    </row>
    <row r="77" spans="1:18" ht="21" customHeight="1" hidden="1" thickBot="1">
      <c r="A77" s="39"/>
      <c r="C77" s="39"/>
      <c r="D77" s="36"/>
      <c r="E77" s="341" t="s">
        <v>268</v>
      </c>
      <c r="F77" s="342"/>
      <c r="G77" s="341" t="s">
        <v>269</v>
      </c>
      <c r="H77" s="342"/>
      <c r="I77" s="341" t="s">
        <v>270</v>
      </c>
      <c r="J77" s="342"/>
      <c r="K77" s="341" t="s">
        <v>271</v>
      </c>
      <c r="L77" s="342"/>
      <c r="M77" s="341" t="s">
        <v>272</v>
      </c>
      <c r="N77" s="342"/>
      <c r="O77" s="347" t="s">
        <v>273</v>
      </c>
      <c r="P77" s="347"/>
      <c r="Q77" s="246"/>
      <c r="R77" s="47"/>
    </row>
    <row r="78" spans="1:18" ht="56.25" customHeight="1" hidden="1">
      <c r="A78" s="247" t="s">
        <v>263</v>
      </c>
      <c r="B78" s="246" t="s">
        <v>264</v>
      </c>
      <c r="C78" s="248" t="s">
        <v>79</v>
      </c>
      <c r="D78" s="249"/>
      <c r="E78" s="335"/>
      <c r="F78" s="335"/>
      <c r="G78" s="335"/>
      <c r="H78" s="335"/>
      <c r="I78" s="336"/>
      <c r="J78" s="336"/>
      <c r="K78" s="335"/>
      <c r="L78" s="335"/>
      <c r="M78" s="334"/>
      <c r="N78" s="334"/>
      <c r="O78" s="335"/>
      <c r="P78" s="335"/>
      <c r="Q78" s="298"/>
      <c r="R78" s="47"/>
    </row>
    <row r="79" spans="1:18" ht="45" customHeight="1" hidden="1" thickBot="1">
      <c r="A79" s="250"/>
      <c r="B79" s="251"/>
      <c r="C79" s="252" t="s">
        <v>80</v>
      </c>
      <c r="D79" s="253"/>
      <c r="E79" s="336"/>
      <c r="F79" s="337"/>
      <c r="G79" s="335"/>
      <c r="H79" s="335"/>
      <c r="I79" s="332"/>
      <c r="J79" s="332"/>
      <c r="K79" s="335"/>
      <c r="L79" s="335"/>
      <c r="M79" s="334"/>
      <c r="N79" s="334"/>
      <c r="O79" s="334"/>
      <c r="P79" s="334"/>
      <c r="Q79" s="298"/>
      <c r="R79" s="47"/>
    </row>
    <row r="80" spans="1:18" ht="59.25" customHeight="1" hidden="1" thickBot="1" thickTop="1">
      <c r="A80" s="250"/>
      <c r="B80" s="251"/>
      <c r="C80" s="252" t="s">
        <v>81</v>
      </c>
      <c r="D80" s="253"/>
      <c r="E80" s="335"/>
      <c r="F80" s="335"/>
      <c r="G80" s="335"/>
      <c r="H80" s="335"/>
      <c r="I80" s="333"/>
      <c r="J80" s="333"/>
      <c r="K80" s="334"/>
      <c r="L80" s="334"/>
      <c r="M80" s="338"/>
      <c r="N80" s="338"/>
      <c r="O80" s="339"/>
      <c r="P80" s="340"/>
      <c r="Q80" s="298"/>
      <c r="R80" s="47"/>
    </row>
    <row r="81" spans="1:18" ht="59.25" customHeight="1" hidden="1" thickBot="1" thickTop="1">
      <c r="A81" s="254"/>
      <c r="B81" s="255"/>
      <c r="C81" s="256" t="s">
        <v>1</v>
      </c>
      <c r="D81" s="257"/>
      <c r="E81" s="332"/>
      <c r="F81" s="332"/>
      <c r="G81" s="333"/>
      <c r="H81" s="333"/>
      <c r="I81" s="334"/>
      <c r="J81" s="334"/>
      <c r="K81" s="335"/>
      <c r="L81" s="335"/>
      <c r="M81" s="334"/>
      <c r="N81" s="334"/>
      <c r="O81" s="334"/>
      <c r="P81" s="334"/>
      <c r="Q81" s="298"/>
      <c r="R81" s="47"/>
    </row>
    <row r="82" spans="1:18" ht="29.25" customHeight="1" thickBot="1">
      <c r="A82" s="46"/>
      <c r="C82" s="39"/>
      <c r="D82" s="36"/>
      <c r="E82" s="39"/>
      <c r="F82" s="36"/>
      <c r="G82" s="39"/>
      <c r="H82" s="36"/>
      <c r="I82" s="39"/>
      <c r="J82" s="37"/>
      <c r="K82" s="39"/>
      <c r="L82" s="37"/>
      <c r="R82" s="47"/>
    </row>
    <row r="83" spans="1:18" ht="25.5" customHeight="1" thickBot="1">
      <c r="A83" s="225"/>
      <c r="B83" s="226"/>
      <c r="C83" s="382" t="str">
        <f>C2</f>
        <v>01.31. Hétfő</v>
      </c>
      <c r="D83" s="383"/>
      <c r="E83" s="382" t="str">
        <f>E2</f>
        <v>02.01. Kedd</v>
      </c>
      <c r="F83" s="383"/>
      <c r="G83" s="382" t="str">
        <f>G2</f>
        <v>02.02. Szerda</v>
      </c>
      <c r="H83" s="383"/>
      <c r="I83" s="382" t="str">
        <f>I2</f>
        <v>02.03. Csütörtök</v>
      </c>
      <c r="J83" s="383"/>
      <c r="K83" s="382" t="str">
        <f>K2</f>
        <v>02.04. Péntek </v>
      </c>
      <c r="L83" s="383"/>
      <c r="M83" s="6"/>
      <c r="N83" s="382" t="s">
        <v>559</v>
      </c>
      <c r="O83" s="383"/>
      <c r="R83" s="47"/>
    </row>
    <row r="84" spans="1:18" ht="51.75" customHeight="1">
      <c r="A84" s="227" t="s">
        <v>199</v>
      </c>
      <c r="B84" s="384" t="s">
        <v>212</v>
      </c>
      <c r="C84" s="324" t="s">
        <v>522</v>
      </c>
      <c r="D84" s="308">
        <f>Árak!C60</f>
        <v>615</v>
      </c>
      <c r="E84" s="324" t="s">
        <v>523</v>
      </c>
      <c r="F84" s="308">
        <f>Árak!D60</f>
        <v>660</v>
      </c>
      <c r="G84" s="324" t="s">
        <v>524</v>
      </c>
      <c r="H84" s="308">
        <f>Árak!E60</f>
        <v>645</v>
      </c>
      <c r="I84" s="324" t="s">
        <v>525</v>
      </c>
      <c r="J84" s="308">
        <f>Árak!F60</f>
        <v>710</v>
      </c>
      <c r="K84" s="324" t="s">
        <v>526</v>
      </c>
      <c r="L84" s="308">
        <v>645</v>
      </c>
      <c r="M84" s="307"/>
      <c r="N84" s="307"/>
      <c r="O84" s="233">
        <f>Árak!K60</f>
        <v>0</v>
      </c>
      <c r="R84" s="47"/>
    </row>
    <row r="85" spans="1:18" ht="51.75" customHeight="1">
      <c r="A85" s="227" t="s">
        <v>200</v>
      </c>
      <c r="B85" s="385"/>
      <c r="C85" s="324" t="s">
        <v>527</v>
      </c>
      <c r="D85" s="308">
        <f>Árak!C61</f>
        <v>1275</v>
      </c>
      <c r="E85" s="324" t="s">
        <v>528</v>
      </c>
      <c r="F85" s="308">
        <f>Árak!D61</f>
        <v>1360</v>
      </c>
      <c r="G85" s="324" t="s">
        <v>529</v>
      </c>
      <c r="H85" s="308">
        <f>Árak!E61</f>
        <v>1060</v>
      </c>
      <c r="I85" s="324" t="s">
        <v>530</v>
      </c>
      <c r="J85" s="308">
        <f>Árak!F61</f>
        <v>1090</v>
      </c>
      <c r="K85" s="324" t="s">
        <v>531</v>
      </c>
      <c r="L85" s="308">
        <v>1075</v>
      </c>
      <c r="M85" s="307"/>
      <c r="N85" s="324" t="s">
        <v>532</v>
      </c>
      <c r="O85" s="233">
        <v>995</v>
      </c>
      <c r="R85" s="47"/>
    </row>
    <row r="86" spans="1:18" ht="61.5" customHeight="1">
      <c r="A86" s="227" t="s">
        <v>201</v>
      </c>
      <c r="B86" s="385"/>
      <c r="C86" s="324" t="s">
        <v>533</v>
      </c>
      <c r="D86" s="308">
        <f>Árak!C62</f>
        <v>1075</v>
      </c>
      <c r="E86" s="324" t="s">
        <v>534</v>
      </c>
      <c r="F86" s="308">
        <f>Árak!D62</f>
        <v>1090</v>
      </c>
      <c r="G86" s="324" t="s">
        <v>535</v>
      </c>
      <c r="H86" s="308">
        <f>Árak!E62</f>
        <v>1105</v>
      </c>
      <c r="I86" s="324" t="s">
        <v>536</v>
      </c>
      <c r="J86" s="308">
        <f>Árak!F62</f>
        <v>1030</v>
      </c>
      <c r="K86" s="324" t="s">
        <v>537</v>
      </c>
      <c r="L86" s="308">
        <v>1190</v>
      </c>
      <c r="M86" s="307"/>
      <c r="N86" s="307"/>
      <c r="O86" s="233">
        <f>Árak!K62</f>
        <v>0</v>
      </c>
      <c r="R86" s="47"/>
    </row>
    <row r="87" spans="1:18" ht="63.75" customHeight="1">
      <c r="A87" s="227" t="s">
        <v>202</v>
      </c>
      <c r="B87" s="385"/>
      <c r="C87" s="324" t="s">
        <v>538</v>
      </c>
      <c r="D87" s="308">
        <f>Árak!C63</f>
        <v>1190</v>
      </c>
      <c r="E87" s="324" t="s">
        <v>539</v>
      </c>
      <c r="F87" s="308">
        <f>Árak!D63</f>
        <v>990</v>
      </c>
      <c r="G87" s="324" t="s">
        <v>540</v>
      </c>
      <c r="H87" s="308">
        <f>Árak!E63</f>
        <v>1075</v>
      </c>
      <c r="I87" s="324" t="s">
        <v>541</v>
      </c>
      <c r="J87" s="308">
        <f>Árak!F63</f>
        <v>1090</v>
      </c>
      <c r="K87" s="324" t="s">
        <v>542</v>
      </c>
      <c r="L87" s="308">
        <v>1075</v>
      </c>
      <c r="M87" s="307"/>
      <c r="N87" s="307"/>
      <c r="O87" s="233">
        <v>0</v>
      </c>
      <c r="R87" s="47"/>
    </row>
    <row r="88" spans="1:18" ht="75.75" customHeight="1">
      <c r="A88" s="227" t="s">
        <v>203</v>
      </c>
      <c r="B88" s="385"/>
      <c r="C88" s="324" t="s">
        <v>543</v>
      </c>
      <c r="D88" s="308">
        <f>Árak!C64</f>
        <v>1205</v>
      </c>
      <c r="E88" s="324" t="s">
        <v>545</v>
      </c>
      <c r="F88" s="308">
        <f>Árak!D64</f>
        <v>1030</v>
      </c>
      <c r="G88" s="324" t="s">
        <v>547</v>
      </c>
      <c r="H88" s="308">
        <f>Árak!E64</f>
        <v>995</v>
      </c>
      <c r="I88" s="324" t="s">
        <v>549</v>
      </c>
      <c r="J88" s="308">
        <f>Árak!F64</f>
        <v>1175</v>
      </c>
      <c r="K88" s="324" t="s">
        <v>551</v>
      </c>
      <c r="L88" s="308">
        <v>975</v>
      </c>
      <c r="M88" s="307"/>
      <c r="N88" s="324" t="s">
        <v>553</v>
      </c>
      <c r="O88" s="233">
        <v>990</v>
      </c>
      <c r="R88" s="47"/>
    </row>
    <row r="89" spans="1:18" ht="63" customHeight="1">
      <c r="A89" s="228" t="s">
        <v>204</v>
      </c>
      <c r="B89" s="386"/>
      <c r="C89" s="325" t="s">
        <v>544</v>
      </c>
      <c r="D89" s="310">
        <f>Árak!C65</f>
        <v>1090</v>
      </c>
      <c r="E89" s="325" t="s">
        <v>546</v>
      </c>
      <c r="F89" s="310">
        <f>Árak!D65</f>
        <v>1035</v>
      </c>
      <c r="G89" s="325" t="s">
        <v>548</v>
      </c>
      <c r="H89" s="308">
        <f>Árak!E65</f>
        <v>975</v>
      </c>
      <c r="I89" s="325" t="s">
        <v>550</v>
      </c>
      <c r="J89" s="308">
        <f>Árak!F65</f>
        <v>1360</v>
      </c>
      <c r="K89" s="325" t="s">
        <v>552</v>
      </c>
      <c r="L89" s="308">
        <v>1190</v>
      </c>
      <c r="M89" s="309"/>
      <c r="N89" s="309"/>
      <c r="O89" s="233">
        <f>Árak!K65</f>
        <v>0</v>
      </c>
      <c r="R89" s="47"/>
    </row>
    <row r="90" spans="1:18" ht="13.5" customHeight="1">
      <c r="A90" s="194"/>
      <c r="C90" s="39"/>
      <c r="D90" s="36"/>
      <c r="E90" s="39"/>
      <c r="F90" s="36"/>
      <c r="G90" s="39"/>
      <c r="H90" s="36"/>
      <c r="I90" s="39"/>
      <c r="J90" s="37"/>
      <c r="K90" s="39"/>
      <c r="L90" s="37"/>
      <c r="R90" s="47"/>
    </row>
    <row r="91" spans="1:19" ht="37.5" customHeight="1">
      <c r="A91" s="184" t="s">
        <v>231</v>
      </c>
      <c r="B91" s="185"/>
      <c r="C91" s="186" t="s">
        <v>488</v>
      </c>
      <c r="D91" s="183">
        <v>99</v>
      </c>
      <c r="E91" s="186" t="s">
        <v>488</v>
      </c>
      <c r="F91" s="183">
        <v>99</v>
      </c>
      <c r="G91" s="186" t="s">
        <v>488</v>
      </c>
      <c r="H91" s="183">
        <v>99</v>
      </c>
      <c r="I91" s="186" t="s">
        <v>488</v>
      </c>
      <c r="J91" s="183">
        <v>99</v>
      </c>
      <c r="K91" s="186" t="s">
        <v>488</v>
      </c>
      <c r="L91" s="183">
        <v>99</v>
      </c>
      <c r="N91" s="47"/>
      <c r="S91" s="47"/>
    </row>
    <row r="92" spans="1:19" ht="37.5" customHeight="1">
      <c r="A92" s="184" t="s">
        <v>232</v>
      </c>
      <c r="B92" s="185"/>
      <c r="C92" s="186" t="s">
        <v>489</v>
      </c>
      <c r="D92" s="183">
        <v>99</v>
      </c>
      <c r="E92" s="186" t="s">
        <v>489</v>
      </c>
      <c r="F92" s="183">
        <v>99</v>
      </c>
      <c r="G92" s="186" t="s">
        <v>489</v>
      </c>
      <c r="H92" s="183">
        <v>99</v>
      </c>
      <c r="I92" s="186" t="s">
        <v>489</v>
      </c>
      <c r="J92" s="183">
        <v>99</v>
      </c>
      <c r="K92" s="186" t="s">
        <v>489</v>
      </c>
      <c r="L92" s="183">
        <v>99</v>
      </c>
      <c r="N92" s="47"/>
      <c r="S92" s="47"/>
    </row>
    <row r="93" spans="1:19" ht="37.5" customHeight="1">
      <c r="A93" s="184" t="s">
        <v>233</v>
      </c>
      <c r="B93" s="185"/>
      <c r="C93" s="186" t="s">
        <v>490</v>
      </c>
      <c r="D93" s="183">
        <v>99</v>
      </c>
      <c r="E93" s="186" t="s">
        <v>490</v>
      </c>
      <c r="F93" s="183">
        <v>99</v>
      </c>
      <c r="G93" s="186" t="s">
        <v>490</v>
      </c>
      <c r="H93" s="183">
        <v>99</v>
      </c>
      <c r="I93" s="186" t="s">
        <v>490</v>
      </c>
      <c r="J93" s="183">
        <v>99</v>
      </c>
      <c r="K93" s="186" t="s">
        <v>490</v>
      </c>
      <c r="L93" s="183">
        <v>99</v>
      </c>
      <c r="N93" s="47"/>
      <c r="S93" s="47"/>
    </row>
    <row r="94" spans="1:19" ht="37.5" customHeight="1">
      <c r="A94" s="184" t="s">
        <v>234</v>
      </c>
      <c r="B94" s="185"/>
      <c r="C94" s="186" t="s">
        <v>491</v>
      </c>
      <c r="D94" s="183">
        <v>99</v>
      </c>
      <c r="E94" s="186" t="s">
        <v>491</v>
      </c>
      <c r="F94" s="183">
        <v>99</v>
      </c>
      <c r="G94" s="186" t="s">
        <v>491</v>
      </c>
      <c r="H94" s="183">
        <v>99</v>
      </c>
      <c r="I94" s="186" t="s">
        <v>491</v>
      </c>
      <c r="J94" s="183">
        <v>99</v>
      </c>
      <c r="K94" s="186" t="s">
        <v>491</v>
      </c>
      <c r="L94" s="183">
        <v>99</v>
      </c>
      <c r="N94" s="47"/>
      <c r="S94" s="47"/>
    </row>
    <row r="95" spans="1:19" ht="37.5" customHeight="1">
      <c r="A95" s="184" t="s">
        <v>235</v>
      </c>
      <c r="B95" s="185"/>
      <c r="C95" s="186" t="s">
        <v>492</v>
      </c>
      <c r="D95" s="183">
        <v>99</v>
      </c>
      <c r="E95" s="186" t="s">
        <v>492</v>
      </c>
      <c r="F95" s="183">
        <v>99</v>
      </c>
      <c r="G95" s="186" t="s">
        <v>492</v>
      </c>
      <c r="H95" s="183">
        <v>99</v>
      </c>
      <c r="I95" s="186" t="s">
        <v>492</v>
      </c>
      <c r="J95" s="183">
        <v>99</v>
      </c>
      <c r="K95" s="186" t="s">
        <v>492</v>
      </c>
      <c r="L95" s="183">
        <v>99</v>
      </c>
      <c r="N95" s="47"/>
      <c r="S95" s="47"/>
    </row>
    <row r="96" spans="1:19" ht="37.5" customHeight="1">
      <c r="A96" s="184" t="s">
        <v>236</v>
      </c>
      <c r="B96" s="185"/>
      <c r="C96" s="186" t="s">
        <v>493</v>
      </c>
      <c r="D96" s="183">
        <v>99</v>
      </c>
      <c r="E96" s="186" t="s">
        <v>493</v>
      </c>
      <c r="F96" s="183">
        <v>99</v>
      </c>
      <c r="G96" s="186" t="s">
        <v>493</v>
      </c>
      <c r="H96" s="183">
        <v>99</v>
      </c>
      <c r="I96" s="186" t="s">
        <v>493</v>
      </c>
      <c r="J96" s="183">
        <v>99</v>
      </c>
      <c r="K96" s="186" t="s">
        <v>493</v>
      </c>
      <c r="L96" s="183">
        <v>99</v>
      </c>
      <c r="N96" s="47"/>
      <c r="S96" s="47"/>
    </row>
    <row r="97" spans="1:19" ht="37.5" customHeight="1">
      <c r="A97" s="184" t="s">
        <v>237</v>
      </c>
      <c r="B97" s="185"/>
      <c r="C97" s="186" t="s">
        <v>494</v>
      </c>
      <c r="D97" s="183">
        <v>199</v>
      </c>
      <c r="E97" s="186" t="s">
        <v>494</v>
      </c>
      <c r="F97" s="183">
        <v>199</v>
      </c>
      <c r="G97" s="186" t="s">
        <v>494</v>
      </c>
      <c r="H97" s="183">
        <v>199</v>
      </c>
      <c r="I97" s="186" t="s">
        <v>494</v>
      </c>
      <c r="J97" s="183">
        <v>199</v>
      </c>
      <c r="K97" s="186" t="s">
        <v>494</v>
      </c>
      <c r="L97" s="183">
        <v>199</v>
      </c>
      <c r="N97" s="47"/>
      <c r="S97" s="47"/>
    </row>
    <row r="98" spans="1:19" ht="37.5" customHeight="1">
      <c r="A98" s="184" t="s">
        <v>242</v>
      </c>
      <c r="B98" s="185"/>
      <c r="C98" s="186" t="s">
        <v>495</v>
      </c>
      <c r="D98" s="183">
        <v>199</v>
      </c>
      <c r="E98" s="186" t="s">
        <v>495</v>
      </c>
      <c r="F98" s="183">
        <v>199</v>
      </c>
      <c r="G98" s="186" t="s">
        <v>495</v>
      </c>
      <c r="H98" s="183">
        <v>199</v>
      </c>
      <c r="I98" s="186" t="s">
        <v>495</v>
      </c>
      <c r="J98" s="183">
        <v>199</v>
      </c>
      <c r="K98" s="186" t="s">
        <v>495</v>
      </c>
      <c r="L98" s="183">
        <v>199</v>
      </c>
      <c r="N98" s="47"/>
      <c r="S98" s="47"/>
    </row>
    <row r="99" spans="1:19" ht="37.5" customHeight="1">
      <c r="A99" s="184" t="s">
        <v>335</v>
      </c>
      <c r="B99" s="185"/>
      <c r="C99" s="186" t="s">
        <v>496</v>
      </c>
      <c r="D99" s="183">
        <v>299</v>
      </c>
      <c r="E99" s="186" t="s">
        <v>496</v>
      </c>
      <c r="F99" s="183">
        <v>299</v>
      </c>
      <c r="G99" s="186" t="s">
        <v>496</v>
      </c>
      <c r="H99" s="183">
        <v>299</v>
      </c>
      <c r="I99" s="186" t="s">
        <v>496</v>
      </c>
      <c r="J99" s="183">
        <v>299</v>
      </c>
      <c r="K99" s="186" t="s">
        <v>496</v>
      </c>
      <c r="L99" s="183">
        <v>299</v>
      </c>
      <c r="N99" s="47"/>
      <c r="S99" s="47"/>
    </row>
    <row r="100" spans="1:19" ht="37.5" customHeight="1">
      <c r="A100" s="184" t="s">
        <v>336</v>
      </c>
      <c r="B100" s="185"/>
      <c r="C100" s="186" t="s">
        <v>497</v>
      </c>
      <c r="D100" s="183">
        <v>299</v>
      </c>
      <c r="E100" s="186" t="s">
        <v>497</v>
      </c>
      <c r="F100" s="183">
        <v>299</v>
      </c>
      <c r="G100" s="186" t="s">
        <v>497</v>
      </c>
      <c r="H100" s="183">
        <v>299</v>
      </c>
      <c r="I100" s="186" t="s">
        <v>497</v>
      </c>
      <c r="J100" s="183">
        <v>299</v>
      </c>
      <c r="K100" s="186" t="s">
        <v>497</v>
      </c>
      <c r="L100" s="183">
        <v>299</v>
      </c>
      <c r="N100" s="47"/>
      <c r="S100" s="47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3.5" customHeight="1"/>
    <row r="112" ht="13.5" customHeight="1"/>
    <row r="113" ht="12.75" customHeight="1"/>
    <row r="114" ht="12.75" customHeight="1"/>
    <row r="115" ht="12.75" customHeight="1"/>
  </sheetData>
  <sheetProtection selectLockedCells="1" selectUnlockedCells="1"/>
  <mergeCells count="115">
    <mergeCell ref="E77:F77"/>
    <mergeCell ref="N83:O83"/>
    <mergeCell ref="B84:B89"/>
    <mergeCell ref="C83:D83"/>
    <mergeCell ref="E83:F83"/>
    <mergeCell ref="G83:H83"/>
    <mergeCell ref="I83:J83"/>
    <mergeCell ref="G77:H77"/>
    <mergeCell ref="K83:L83"/>
    <mergeCell ref="I77:J77"/>
    <mergeCell ref="M36:M58"/>
    <mergeCell ref="M70:N70"/>
    <mergeCell ref="O74:P74"/>
    <mergeCell ref="O72:P72"/>
    <mergeCell ref="M71:N71"/>
    <mergeCell ref="O73:P73"/>
    <mergeCell ref="O70:P70"/>
    <mergeCell ref="O71:P71"/>
    <mergeCell ref="M72:N72"/>
    <mergeCell ref="M59:M68"/>
    <mergeCell ref="H28:H29"/>
    <mergeCell ref="J28:J29"/>
    <mergeCell ref="F25:F26"/>
    <mergeCell ref="J32:J33"/>
    <mergeCell ref="J25:J26"/>
    <mergeCell ref="G71:H71"/>
    <mergeCell ref="I70:J70"/>
    <mergeCell ref="I71:J71"/>
    <mergeCell ref="E71:F71"/>
    <mergeCell ref="E74:F74"/>
    <mergeCell ref="G74:H74"/>
    <mergeCell ref="I74:J74"/>
    <mergeCell ref="K74:L74"/>
    <mergeCell ref="E72:F72"/>
    <mergeCell ref="K73:L73"/>
    <mergeCell ref="K72:L72"/>
    <mergeCell ref="G72:H72"/>
    <mergeCell ref="G73:H73"/>
    <mergeCell ref="I73:J73"/>
    <mergeCell ref="L22:L23"/>
    <mergeCell ref="J22:J23"/>
    <mergeCell ref="F14:F15"/>
    <mergeCell ref="H14:H15"/>
    <mergeCell ref="L14:L15"/>
    <mergeCell ref="F11:F12"/>
    <mergeCell ref="H11:H12"/>
    <mergeCell ref="K11:K13"/>
    <mergeCell ref="K2:L2"/>
    <mergeCell ref="M3:M27"/>
    <mergeCell ref="D28:D29"/>
    <mergeCell ref="L32:L33"/>
    <mergeCell ref="D25:D26"/>
    <mergeCell ref="J11:J12"/>
    <mergeCell ref="D14:D15"/>
    <mergeCell ref="D22:D23"/>
    <mergeCell ref="F22:F23"/>
    <mergeCell ref="H22:H23"/>
    <mergeCell ref="A2:B2"/>
    <mergeCell ref="C2:D2"/>
    <mergeCell ref="E2:F2"/>
    <mergeCell ref="G2:H2"/>
    <mergeCell ref="E70:F70"/>
    <mergeCell ref="J14:J15"/>
    <mergeCell ref="I2:J2"/>
    <mergeCell ref="D11:D12"/>
    <mergeCell ref="D32:D33"/>
    <mergeCell ref="F28:F29"/>
    <mergeCell ref="A71:A74"/>
    <mergeCell ref="M74:N74"/>
    <mergeCell ref="M73:N73"/>
    <mergeCell ref="E73:F73"/>
    <mergeCell ref="B71:B74"/>
    <mergeCell ref="H25:H26"/>
    <mergeCell ref="M28:M34"/>
    <mergeCell ref="K71:L71"/>
    <mergeCell ref="L25:L26"/>
    <mergeCell ref="L28:L29"/>
    <mergeCell ref="I72:J72"/>
    <mergeCell ref="G70:H70"/>
    <mergeCell ref="F32:F33"/>
    <mergeCell ref="H32:H33"/>
    <mergeCell ref="K70:L70"/>
    <mergeCell ref="O79:P79"/>
    <mergeCell ref="M77:N77"/>
    <mergeCell ref="O77:P77"/>
    <mergeCell ref="E78:F78"/>
    <mergeCell ref="G78:H78"/>
    <mergeCell ref="I78:J78"/>
    <mergeCell ref="K78:L78"/>
    <mergeCell ref="M78:N78"/>
    <mergeCell ref="O78:P78"/>
    <mergeCell ref="K77:L77"/>
    <mergeCell ref="O81:P81"/>
    <mergeCell ref="E80:F80"/>
    <mergeCell ref="G80:H80"/>
    <mergeCell ref="I80:J80"/>
    <mergeCell ref="K80:L80"/>
    <mergeCell ref="M80:N80"/>
    <mergeCell ref="O80:P80"/>
    <mergeCell ref="E81:F81"/>
    <mergeCell ref="G81:H81"/>
    <mergeCell ref="I81:J81"/>
    <mergeCell ref="K81:L81"/>
    <mergeCell ref="M81:N81"/>
    <mergeCell ref="E79:F79"/>
    <mergeCell ref="G79:H79"/>
    <mergeCell ref="I79:J79"/>
    <mergeCell ref="K79:L79"/>
    <mergeCell ref="M79:N79"/>
    <mergeCell ref="E75:F75"/>
    <mergeCell ref="G75:H75"/>
    <mergeCell ref="I75:J75"/>
    <mergeCell ref="K75:L75"/>
    <mergeCell ref="M75:N75"/>
    <mergeCell ref="O75:P75"/>
  </mergeCells>
  <hyperlinks>
    <hyperlink ref="M36" r:id="rId1" display="info@teletal.hu"/>
    <hyperlink ref="M59" r:id="rId2" display="www.teletal.hu"/>
  </hyperlinks>
  <printOptions gridLines="1"/>
  <pageMargins left="0.75" right="0.75" top="1" bottom="1" header="0.5118055555555555" footer="0.5118055555555555"/>
  <pageSetup horizontalDpi="600" verticalDpi="600" orientation="portrait" paperSize="9" scale="41" r:id="rId4"/>
  <rowBreaks count="4" manualBreakCount="4">
    <brk id="19" max="255" man="1"/>
    <brk id="34" max="12" man="1"/>
    <brk id="45" max="12" man="1"/>
    <brk id="58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5"/>
  <sheetViews>
    <sheetView zoomScale="80" zoomScaleNormal="80" zoomScalePageLayoutView="0" workbookViewId="0" topLeftCell="A1">
      <selection activeCell="E33" sqref="E33"/>
    </sheetView>
  </sheetViews>
  <sheetFormatPr defaultColWidth="9.140625" defaultRowHeight="12.75"/>
  <cols>
    <col min="1" max="1" width="6.7109375" style="48" customWidth="1"/>
    <col min="2" max="3" width="13.57421875" style="49" customWidth="1"/>
    <col min="4" max="4" width="8.7109375" style="49" customWidth="1"/>
    <col min="5" max="5" width="6.28125" style="49" customWidth="1"/>
    <col min="6" max="6" width="8.7109375" style="49" customWidth="1"/>
    <col min="7" max="7" width="6.28125" style="49" customWidth="1"/>
    <col min="8" max="8" width="8.7109375" style="49" customWidth="1"/>
    <col min="9" max="9" width="7.00390625" style="49" customWidth="1"/>
    <col min="10" max="10" width="8.7109375" style="49" customWidth="1"/>
    <col min="11" max="11" width="5.8515625" style="49" customWidth="1"/>
    <col min="12" max="12" width="8.7109375" style="49" customWidth="1"/>
    <col min="13" max="13" width="6.7109375" style="49" customWidth="1"/>
    <col min="14" max="14" width="9.00390625" style="48" customWidth="1"/>
    <col min="15" max="15" width="5.57421875" style="49" customWidth="1"/>
    <col min="16" max="16" width="9.28125" style="49" customWidth="1"/>
    <col min="17" max="17" width="5.140625" style="49" customWidth="1"/>
    <col min="18" max="16384" width="9.140625" style="49" customWidth="1"/>
  </cols>
  <sheetData>
    <row r="1" spans="1:17" ht="23.25" customHeight="1">
      <c r="A1" s="387" t="s">
        <v>82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</row>
    <row r="2" spans="1:17" s="51" customFormat="1" ht="19.5" customHeight="1" thickBot="1">
      <c r="A2" s="50"/>
      <c r="B2" s="388" t="str">
        <f>+Étlap!A2</f>
        <v>5. hét</v>
      </c>
      <c r="C2" s="388"/>
      <c r="D2" s="389" t="s">
        <v>83</v>
      </c>
      <c r="E2" s="389"/>
      <c r="F2" s="389" t="s">
        <v>84</v>
      </c>
      <c r="G2" s="389"/>
      <c r="H2" s="389" t="s">
        <v>85</v>
      </c>
      <c r="I2" s="389"/>
      <c r="J2" s="389" t="s">
        <v>86</v>
      </c>
      <c r="K2" s="389"/>
      <c r="L2" s="394" t="s">
        <v>87</v>
      </c>
      <c r="M2" s="394"/>
      <c r="N2" s="390" t="s">
        <v>88</v>
      </c>
      <c r="O2" s="390"/>
      <c r="P2" s="390" t="s">
        <v>89</v>
      </c>
      <c r="Q2" s="390"/>
    </row>
    <row r="3" spans="1:17" s="51" customFormat="1" ht="19.5" customHeight="1">
      <c r="A3" s="52" t="s">
        <v>0</v>
      </c>
      <c r="B3" s="392" t="s">
        <v>258</v>
      </c>
      <c r="C3" s="392"/>
      <c r="D3" s="53"/>
      <c r="E3" s="54" t="s">
        <v>0</v>
      </c>
      <c r="F3" s="55"/>
      <c r="G3" s="54" t="s">
        <v>0</v>
      </c>
      <c r="H3" s="55"/>
      <c r="I3" s="54" t="s">
        <v>0</v>
      </c>
      <c r="J3" s="55"/>
      <c r="K3" s="54" t="s">
        <v>0</v>
      </c>
      <c r="L3" s="258"/>
      <c r="M3" s="259"/>
      <c r="N3" s="197"/>
      <c r="O3" s="145"/>
      <c r="P3" s="198"/>
      <c r="Q3" s="199"/>
    </row>
    <row r="4" spans="1:17" s="51" customFormat="1" ht="19.5" customHeight="1">
      <c r="A4" s="52" t="s">
        <v>2</v>
      </c>
      <c r="B4" s="391" t="s">
        <v>258</v>
      </c>
      <c r="C4" s="391"/>
      <c r="D4" s="56"/>
      <c r="E4" s="57" t="s">
        <v>2</v>
      </c>
      <c r="F4" s="58"/>
      <c r="G4" s="57" t="s">
        <v>2</v>
      </c>
      <c r="H4" s="58"/>
      <c r="I4" s="57" t="s">
        <v>2</v>
      </c>
      <c r="J4" s="58"/>
      <c r="K4" s="57" t="s">
        <v>2</v>
      </c>
      <c r="L4" s="260"/>
      <c r="M4" s="261"/>
      <c r="N4" s="197"/>
      <c r="O4" s="145"/>
      <c r="P4" s="145"/>
      <c r="Q4" s="200"/>
    </row>
    <row r="5" spans="1:17" s="65" customFormat="1" ht="22.5" customHeight="1">
      <c r="A5" s="61" t="s">
        <v>3</v>
      </c>
      <c r="B5" s="393" t="s">
        <v>4</v>
      </c>
      <c r="C5" s="393"/>
      <c r="D5" s="62"/>
      <c r="E5" s="63" t="s">
        <v>3</v>
      </c>
      <c r="F5" s="62"/>
      <c r="G5" s="63" t="s">
        <v>3</v>
      </c>
      <c r="H5" s="62"/>
      <c r="I5" s="63" t="s">
        <v>3</v>
      </c>
      <c r="J5" s="62"/>
      <c r="K5" s="64" t="s">
        <v>3</v>
      </c>
      <c r="L5" s="262"/>
      <c r="M5" s="263"/>
      <c r="N5" s="197"/>
      <c r="O5" s="146"/>
      <c r="P5" s="145"/>
      <c r="Q5" s="200"/>
    </row>
    <row r="6" spans="1:17" s="65" customFormat="1" ht="22.5" customHeight="1">
      <c r="A6" s="52" t="s">
        <v>5</v>
      </c>
      <c r="B6" s="391" t="s">
        <v>4</v>
      </c>
      <c r="C6" s="391"/>
      <c r="D6" s="58"/>
      <c r="E6" s="57" t="s">
        <v>5</v>
      </c>
      <c r="F6" s="58"/>
      <c r="G6" s="57" t="s">
        <v>5</v>
      </c>
      <c r="H6" s="58"/>
      <c r="I6" s="57" t="s">
        <v>5</v>
      </c>
      <c r="J6" s="58"/>
      <c r="K6" s="60" t="s">
        <v>5</v>
      </c>
      <c r="L6" s="260"/>
      <c r="M6" s="261"/>
      <c r="N6" s="197"/>
      <c r="O6" s="146"/>
      <c r="P6" s="145"/>
      <c r="Q6" s="200"/>
    </row>
    <row r="7" spans="1:17" s="65" customFormat="1" ht="22.5" customHeight="1">
      <c r="A7" s="52" t="s">
        <v>6</v>
      </c>
      <c r="B7" s="66" t="s">
        <v>4</v>
      </c>
      <c r="C7" s="67"/>
      <c r="D7" s="58"/>
      <c r="E7" s="57" t="s">
        <v>6</v>
      </c>
      <c r="F7" s="58"/>
      <c r="G7" s="57" t="s">
        <v>6</v>
      </c>
      <c r="H7" s="58"/>
      <c r="I7" s="57" t="s">
        <v>6</v>
      </c>
      <c r="J7" s="58"/>
      <c r="K7" s="60" t="s">
        <v>6</v>
      </c>
      <c r="L7" s="260"/>
      <c r="M7" s="261"/>
      <c r="N7" s="197"/>
      <c r="O7" s="146"/>
      <c r="P7" s="145"/>
      <c r="Q7" s="200"/>
    </row>
    <row r="8" spans="1:17" s="65" customFormat="1" ht="22.5" customHeight="1">
      <c r="A8" s="52" t="s">
        <v>7</v>
      </c>
      <c r="B8" s="391" t="s">
        <v>8</v>
      </c>
      <c r="C8" s="391"/>
      <c r="D8" s="58"/>
      <c r="E8" s="57" t="s">
        <v>7</v>
      </c>
      <c r="F8" s="58"/>
      <c r="G8" s="57" t="s">
        <v>7</v>
      </c>
      <c r="H8" s="58"/>
      <c r="I8" s="57" t="s">
        <v>7</v>
      </c>
      <c r="J8" s="58"/>
      <c r="K8" s="60" t="s">
        <v>7</v>
      </c>
      <c r="L8" s="260"/>
      <c r="M8" s="261"/>
      <c r="N8" s="197"/>
      <c r="O8" s="146"/>
      <c r="P8" s="145"/>
      <c r="Q8" s="200"/>
    </row>
    <row r="9" spans="1:17" s="65" customFormat="1" ht="22.5" customHeight="1">
      <c r="A9" s="52" t="s">
        <v>9</v>
      </c>
      <c r="B9" s="391" t="s">
        <v>10</v>
      </c>
      <c r="C9" s="391"/>
      <c r="D9" s="58"/>
      <c r="E9" s="57" t="s">
        <v>9</v>
      </c>
      <c r="F9" s="58"/>
      <c r="G9" s="57" t="s">
        <v>9</v>
      </c>
      <c r="H9" s="58"/>
      <c r="I9" s="57" t="s">
        <v>9</v>
      </c>
      <c r="J9" s="58"/>
      <c r="K9" s="60" t="s">
        <v>9</v>
      </c>
      <c r="L9" s="260"/>
      <c r="M9" s="261"/>
      <c r="N9" s="197"/>
      <c r="O9" s="146"/>
      <c r="P9" s="145"/>
      <c r="Q9" s="200"/>
    </row>
    <row r="10" spans="1:17" s="65" customFormat="1" ht="22.5" customHeight="1">
      <c r="A10" s="52" t="s">
        <v>11</v>
      </c>
      <c r="B10" s="391" t="s">
        <v>12</v>
      </c>
      <c r="C10" s="391"/>
      <c r="D10" s="58"/>
      <c r="E10" s="57" t="s">
        <v>11</v>
      </c>
      <c r="F10" s="58"/>
      <c r="G10" s="57" t="s">
        <v>11</v>
      </c>
      <c r="H10" s="58"/>
      <c r="I10" s="57" t="s">
        <v>11</v>
      </c>
      <c r="J10" s="68"/>
      <c r="K10" s="60" t="s">
        <v>11</v>
      </c>
      <c r="L10" s="264"/>
      <c r="M10" s="261"/>
      <c r="N10" s="197"/>
      <c r="O10" s="146"/>
      <c r="P10" s="145"/>
      <c r="Q10" s="200"/>
    </row>
    <row r="11" spans="1:17" s="65" customFormat="1" ht="22.5" customHeight="1">
      <c r="A11" s="52" t="s">
        <v>90</v>
      </c>
      <c r="B11" s="391" t="s">
        <v>17</v>
      </c>
      <c r="C11" s="391"/>
      <c r="D11" s="58"/>
      <c r="E11" s="57" t="s">
        <v>90</v>
      </c>
      <c r="F11" s="58"/>
      <c r="G11" s="57" t="s">
        <v>90</v>
      </c>
      <c r="H11" s="58"/>
      <c r="I11" s="57" t="s">
        <v>90</v>
      </c>
      <c r="J11" s="58"/>
      <c r="K11" s="60" t="s">
        <v>90</v>
      </c>
      <c r="L11" s="260"/>
      <c r="M11" s="261"/>
      <c r="N11" s="197"/>
      <c r="O11" s="146"/>
      <c r="P11" s="145"/>
      <c r="Q11" s="200"/>
    </row>
    <row r="12" spans="1:17" s="65" customFormat="1" ht="22.5" customHeight="1">
      <c r="A12" s="52" t="s">
        <v>91</v>
      </c>
      <c r="B12" s="391" t="s">
        <v>17</v>
      </c>
      <c r="C12" s="391"/>
      <c r="D12" s="266"/>
      <c r="E12" s="57" t="s">
        <v>91</v>
      </c>
      <c r="F12" s="58"/>
      <c r="G12" s="57" t="s">
        <v>91</v>
      </c>
      <c r="H12" s="58"/>
      <c r="I12" s="57" t="s">
        <v>91</v>
      </c>
      <c r="J12" s="58"/>
      <c r="K12" s="57" t="s">
        <v>91</v>
      </c>
      <c r="L12" s="265"/>
      <c r="M12" s="261"/>
      <c r="N12" s="197"/>
      <c r="O12" s="146"/>
      <c r="P12" s="145"/>
      <c r="Q12" s="200"/>
    </row>
    <row r="13" spans="1:17" s="65" customFormat="1" ht="22.5" customHeight="1">
      <c r="A13" s="52" t="s">
        <v>92</v>
      </c>
      <c r="B13" s="391" t="s">
        <v>17</v>
      </c>
      <c r="C13" s="391"/>
      <c r="D13" s="58"/>
      <c r="E13" s="57" t="s">
        <v>92</v>
      </c>
      <c r="F13" s="58"/>
      <c r="G13" s="57" t="s">
        <v>92</v>
      </c>
      <c r="H13" s="58"/>
      <c r="I13" s="57" t="s">
        <v>92</v>
      </c>
      <c r="J13" s="58"/>
      <c r="K13" s="57" t="s">
        <v>92</v>
      </c>
      <c r="L13" s="266"/>
      <c r="M13" s="261"/>
      <c r="N13" s="197"/>
      <c r="O13" s="146"/>
      <c r="P13" s="145"/>
      <c r="Q13" s="200"/>
    </row>
    <row r="14" spans="1:24" s="65" customFormat="1" ht="22.5" customHeight="1">
      <c r="A14" s="52" t="s">
        <v>93</v>
      </c>
      <c r="B14" s="66" t="s">
        <v>17</v>
      </c>
      <c r="C14" s="67"/>
      <c r="D14" s="58"/>
      <c r="E14" s="57" t="s">
        <v>93</v>
      </c>
      <c r="F14" s="58"/>
      <c r="G14" s="57" t="s">
        <v>93</v>
      </c>
      <c r="H14" s="58"/>
      <c r="I14" s="57" t="s">
        <v>93</v>
      </c>
      <c r="J14" s="58"/>
      <c r="K14" s="60" t="s">
        <v>93</v>
      </c>
      <c r="L14" s="260"/>
      <c r="M14" s="261"/>
      <c r="N14" s="197"/>
      <c r="O14" s="146"/>
      <c r="P14" s="145"/>
      <c r="Q14" s="200"/>
      <c r="X14" s="70"/>
    </row>
    <row r="15" spans="1:17" s="65" customFormat="1" ht="22.5" customHeight="1">
      <c r="A15" s="52" t="s">
        <v>19</v>
      </c>
      <c r="B15" s="391" t="s">
        <v>20</v>
      </c>
      <c r="C15" s="391"/>
      <c r="D15" s="58"/>
      <c r="E15" s="57" t="s">
        <v>19</v>
      </c>
      <c r="F15" s="58"/>
      <c r="G15" s="57" t="s">
        <v>19</v>
      </c>
      <c r="H15" s="58"/>
      <c r="I15" s="57" t="s">
        <v>19</v>
      </c>
      <c r="J15" s="58"/>
      <c r="K15" s="60" t="s">
        <v>19</v>
      </c>
      <c r="L15" s="260"/>
      <c r="M15" s="261"/>
      <c r="N15" s="197"/>
      <c r="O15" s="146"/>
      <c r="P15" s="145"/>
      <c r="Q15" s="200"/>
    </row>
    <row r="16" spans="1:17" s="65" customFormat="1" ht="22.5" customHeight="1">
      <c r="A16" s="52" t="s">
        <v>21</v>
      </c>
      <c r="B16" s="391" t="s">
        <v>22</v>
      </c>
      <c r="C16" s="391"/>
      <c r="D16" s="58"/>
      <c r="E16" s="57" t="s">
        <v>21</v>
      </c>
      <c r="F16" s="58"/>
      <c r="G16" s="57" t="s">
        <v>21</v>
      </c>
      <c r="H16" s="58"/>
      <c r="I16" s="57" t="s">
        <v>21</v>
      </c>
      <c r="J16" s="58"/>
      <c r="K16" s="60" t="s">
        <v>21</v>
      </c>
      <c r="L16" s="260"/>
      <c r="M16" s="261"/>
      <c r="N16" s="197"/>
      <c r="O16" s="146"/>
      <c r="P16" s="145"/>
      <c r="Q16" s="200"/>
    </row>
    <row r="17" spans="1:17" s="65" customFormat="1" ht="22.5" customHeight="1">
      <c r="A17" s="52" t="s">
        <v>23</v>
      </c>
      <c r="B17" s="66" t="s">
        <v>94</v>
      </c>
      <c r="C17" s="67"/>
      <c r="D17" s="58"/>
      <c r="E17" s="57" t="s">
        <v>23</v>
      </c>
      <c r="F17" s="58"/>
      <c r="G17" s="57" t="s">
        <v>23</v>
      </c>
      <c r="H17" s="58"/>
      <c r="I17" s="57" t="s">
        <v>23</v>
      </c>
      <c r="J17" s="58"/>
      <c r="K17" s="60" t="s">
        <v>23</v>
      </c>
      <c r="L17" s="260"/>
      <c r="M17" s="261"/>
      <c r="N17" s="197"/>
      <c r="O17" s="146"/>
      <c r="P17" s="145"/>
      <c r="Q17" s="200"/>
    </row>
    <row r="18" spans="1:17" s="65" customFormat="1" ht="22.5" customHeight="1">
      <c r="A18" s="52" t="s">
        <v>24</v>
      </c>
      <c r="B18" s="391" t="s">
        <v>25</v>
      </c>
      <c r="C18" s="391"/>
      <c r="D18" s="58"/>
      <c r="E18" s="57" t="s">
        <v>24</v>
      </c>
      <c r="F18" s="58"/>
      <c r="G18" s="57" t="s">
        <v>24</v>
      </c>
      <c r="H18" s="58"/>
      <c r="I18" s="57" t="s">
        <v>24</v>
      </c>
      <c r="J18" s="58"/>
      <c r="K18" s="60" t="s">
        <v>24</v>
      </c>
      <c r="L18" s="260"/>
      <c r="M18" s="261"/>
      <c r="N18" s="197"/>
      <c r="O18" s="146"/>
      <c r="P18" s="145"/>
      <c r="Q18" s="200"/>
    </row>
    <row r="19" spans="1:17" s="65" customFormat="1" ht="22.5" customHeight="1">
      <c r="A19" s="52" t="s">
        <v>26</v>
      </c>
      <c r="B19" s="391" t="s">
        <v>25</v>
      </c>
      <c r="C19" s="391"/>
      <c r="D19" s="58"/>
      <c r="E19" s="57" t="s">
        <v>26</v>
      </c>
      <c r="F19" s="58"/>
      <c r="G19" s="57" t="s">
        <v>26</v>
      </c>
      <c r="H19" s="58"/>
      <c r="I19" s="57" t="s">
        <v>26</v>
      </c>
      <c r="J19" s="58"/>
      <c r="K19" s="60" t="s">
        <v>26</v>
      </c>
      <c r="L19" s="260"/>
      <c r="M19" s="261"/>
      <c r="N19" s="197"/>
      <c r="O19" s="146"/>
      <c r="P19" s="145"/>
      <c r="Q19" s="200"/>
    </row>
    <row r="20" spans="1:17" s="65" customFormat="1" ht="22.5" customHeight="1">
      <c r="A20" s="52" t="s">
        <v>95</v>
      </c>
      <c r="B20" s="391" t="s">
        <v>25</v>
      </c>
      <c r="C20" s="391"/>
      <c r="D20" s="58"/>
      <c r="E20" s="57" t="s">
        <v>95</v>
      </c>
      <c r="F20" s="58"/>
      <c r="G20" s="57" t="s">
        <v>95</v>
      </c>
      <c r="H20" s="58"/>
      <c r="I20" s="57" t="s">
        <v>95</v>
      </c>
      <c r="J20" s="58"/>
      <c r="K20" s="60" t="s">
        <v>95</v>
      </c>
      <c r="L20" s="260"/>
      <c r="M20" s="261"/>
      <c r="N20" s="197"/>
      <c r="O20" s="146"/>
      <c r="P20" s="145"/>
      <c r="Q20" s="200"/>
    </row>
    <row r="21" spans="1:17" s="65" customFormat="1" ht="22.5" customHeight="1">
      <c r="A21" s="52" t="s">
        <v>96</v>
      </c>
      <c r="B21" s="66" t="s">
        <v>25</v>
      </c>
      <c r="C21" s="67"/>
      <c r="D21" s="58"/>
      <c r="E21" s="57" t="s">
        <v>96</v>
      </c>
      <c r="F21" s="58"/>
      <c r="G21" s="57" t="s">
        <v>96</v>
      </c>
      <c r="H21" s="58"/>
      <c r="I21" s="57" t="s">
        <v>96</v>
      </c>
      <c r="J21" s="58"/>
      <c r="K21" s="60" t="s">
        <v>96</v>
      </c>
      <c r="L21" s="260"/>
      <c r="M21" s="261"/>
      <c r="N21" s="197"/>
      <c r="O21" s="146"/>
      <c r="P21" s="145"/>
      <c r="Q21" s="200"/>
    </row>
    <row r="22" spans="1:17" s="65" customFormat="1" ht="22.5" customHeight="1">
      <c r="A22" s="52" t="s">
        <v>97</v>
      </c>
      <c r="B22" s="391" t="s">
        <v>25</v>
      </c>
      <c r="C22" s="391"/>
      <c r="D22" s="58"/>
      <c r="E22" s="57" t="s">
        <v>97</v>
      </c>
      <c r="F22" s="58"/>
      <c r="G22" s="57" t="s">
        <v>97</v>
      </c>
      <c r="H22" s="58"/>
      <c r="I22" s="57" t="s">
        <v>97</v>
      </c>
      <c r="J22" s="58"/>
      <c r="K22" s="60" t="s">
        <v>97</v>
      </c>
      <c r="L22" s="260"/>
      <c r="M22" s="261"/>
      <c r="N22" s="197"/>
      <c r="O22" s="146"/>
      <c r="P22" s="145"/>
      <c r="Q22" s="200"/>
    </row>
    <row r="23" spans="1:17" s="65" customFormat="1" ht="22.5" customHeight="1">
      <c r="A23" s="52" t="s">
        <v>98</v>
      </c>
      <c r="B23" s="66" t="s">
        <v>25</v>
      </c>
      <c r="C23" s="67"/>
      <c r="D23" s="58"/>
      <c r="E23" s="57" t="s">
        <v>98</v>
      </c>
      <c r="F23" s="58"/>
      <c r="G23" s="57" t="s">
        <v>98</v>
      </c>
      <c r="H23" s="58"/>
      <c r="I23" s="57" t="s">
        <v>98</v>
      </c>
      <c r="J23" s="58"/>
      <c r="K23" s="60" t="s">
        <v>98</v>
      </c>
      <c r="L23" s="260"/>
      <c r="M23" s="261"/>
      <c r="N23" s="197"/>
      <c r="O23" s="146"/>
      <c r="P23" s="145"/>
      <c r="Q23" s="200"/>
    </row>
    <row r="24" spans="1:17" s="65" customFormat="1" ht="22.5" customHeight="1">
      <c r="A24" s="52" t="s">
        <v>99</v>
      </c>
      <c r="B24" s="391" t="s">
        <v>25</v>
      </c>
      <c r="C24" s="391"/>
      <c r="D24" s="58"/>
      <c r="E24" s="57" t="s">
        <v>99</v>
      </c>
      <c r="F24" s="58"/>
      <c r="G24" s="57" t="s">
        <v>99</v>
      </c>
      <c r="H24" s="58"/>
      <c r="I24" s="57" t="s">
        <v>99</v>
      </c>
      <c r="J24" s="58"/>
      <c r="K24" s="60" t="s">
        <v>99</v>
      </c>
      <c r="L24" s="260"/>
      <c r="M24" s="261"/>
      <c r="N24" s="197"/>
      <c r="O24" s="146"/>
      <c r="P24" s="145"/>
      <c r="Q24" s="200"/>
    </row>
    <row r="25" spans="1:17" s="65" customFormat="1" ht="22.5" customHeight="1">
      <c r="A25" s="52" t="s">
        <v>100</v>
      </c>
      <c r="B25" s="66" t="s">
        <v>25</v>
      </c>
      <c r="C25" s="67"/>
      <c r="D25" s="58"/>
      <c r="E25" s="57" t="s">
        <v>100</v>
      </c>
      <c r="F25" s="58"/>
      <c r="G25" s="57" t="s">
        <v>100</v>
      </c>
      <c r="H25" s="58"/>
      <c r="I25" s="57" t="s">
        <v>100</v>
      </c>
      <c r="J25" s="58"/>
      <c r="K25" s="60" t="s">
        <v>100</v>
      </c>
      <c r="L25" s="260"/>
      <c r="M25" s="261"/>
      <c r="N25" s="197"/>
      <c r="O25" s="146"/>
      <c r="P25" s="145"/>
      <c r="Q25" s="200"/>
    </row>
    <row r="26" spans="1:17" s="65" customFormat="1" ht="22.5" customHeight="1">
      <c r="A26" s="52" t="s">
        <v>30</v>
      </c>
      <c r="B26" s="391" t="s">
        <v>25</v>
      </c>
      <c r="C26" s="391"/>
      <c r="D26" s="58"/>
      <c r="E26" s="57" t="s">
        <v>30</v>
      </c>
      <c r="F26" s="58"/>
      <c r="G26" s="57" t="s">
        <v>30</v>
      </c>
      <c r="H26" s="58"/>
      <c r="I26" s="57" t="s">
        <v>30</v>
      </c>
      <c r="J26" s="58"/>
      <c r="K26" s="60" t="s">
        <v>30</v>
      </c>
      <c r="L26" s="260"/>
      <c r="M26" s="261"/>
      <c r="N26" s="197"/>
      <c r="O26" s="146"/>
      <c r="P26" s="145"/>
      <c r="Q26" s="200"/>
    </row>
    <row r="27" spans="1:17" s="65" customFormat="1" ht="22.5" customHeight="1">
      <c r="A27" s="52" t="s">
        <v>101</v>
      </c>
      <c r="B27" s="391" t="s">
        <v>102</v>
      </c>
      <c r="C27" s="391"/>
      <c r="D27" s="58"/>
      <c r="E27" s="57" t="s">
        <v>101</v>
      </c>
      <c r="F27" s="58"/>
      <c r="G27" s="57" t="s">
        <v>101</v>
      </c>
      <c r="H27" s="58"/>
      <c r="I27" s="57" t="s">
        <v>101</v>
      </c>
      <c r="J27" s="58"/>
      <c r="K27" s="60" t="s">
        <v>101</v>
      </c>
      <c r="L27" s="260"/>
      <c r="M27" s="261"/>
      <c r="N27" s="197"/>
      <c r="O27" s="146"/>
      <c r="P27" s="145"/>
      <c r="Q27" s="200"/>
    </row>
    <row r="28" spans="1:17" s="65" customFormat="1" ht="22.5" customHeight="1">
      <c r="A28" s="52" t="s">
        <v>103</v>
      </c>
      <c r="B28" s="391" t="s">
        <v>102</v>
      </c>
      <c r="C28" s="391"/>
      <c r="D28" s="58"/>
      <c r="E28" s="57" t="s">
        <v>103</v>
      </c>
      <c r="F28" s="58"/>
      <c r="G28" s="57" t="s">
        <v>103</v>
      </c>
      <c r="H28" s="58"/>
      <c r="I28" s="57" t="s">
        <v>103</v>
      </c>
      <c r="J28" s="58"/>
      <c r="K28" s="60" t="s">
        <v>103</v>
      </c>
      <c r="L28" s="260"/>
      <c r="M28" s="261"/>
      <c r="N28" s="197"/>
      <c r="O28" s="146"/>
      <c r="P28" s="145"/>
      <c r="Q28" s="200"/>
    </row>
    <row r="29" spans="1:17" s="65" customFormat="1" ht="22.5" customHeight="1" thickBot="1">
      <c r="A29" s="52" t="s">
        <v>33</v>
      </c>
      <c r="B29" s="391" t="s">
        <v>34</v>
      </c>
      <c r="C29" s="396"/>
      <c r="D29" s="58"/>
      <c r="E29" s="57" t="s">
        <v>33</v>
      </c>
      <c r="F29" s="58"/>
      <c r="G29" s="57" t="s">
        <v>33</v>
      </c>
      <c r="H29" s="58"/>
      <c r="I29" s="57" t="s">
        <v>33</v>
      </c>
      <c r="J29" s="58"/>
      <c r="K29" s="60" t="s">
        <v>33</v>
      </c>
      <c r="L29" s="260"/>
      <c r="M29" s="261"/>
      <c r="N29" s="197"/>
      <c r="O29" s="146"/>
      <c r="P29" s="145"/>
      <c r="Q29" s="200"/>
    </row>
    <row r="30" spans="1:17" s="65" customFormat="1" ht="33" customHeight="1">
      <c r="A30" s="201" t="s">
        <v>35</v>
      </c>
      <c r="B30" s="202" t="s">
        <v>205</v>
      </c>
      <c r="C30" s="203"/>
      <c r="D30" s="58"/>
      <c r="E30" s="57" t="s">
        <v>35</v>
      </c>
      <c r="F30" s="58"/>
      <c r="G30" s="57" t="s">
        <v>35</v>
      </c>
      <c r="H30" s="58"/>
      <c r="I30" s="57" t="s">
        <v>35</v>
      </c>
      <c r="J30" s="58"/>
      <c r="K30" s="60" t="s">
        <v>35</v>
      </c>
      <c r="L30" s="260"/>
      <c r="M30" s="261"/>
      <c r="N30" s="197"/>
      <c r="O30" s="146"/>
      <c r="P30" s="145"/>
      <c r="Q30" s="200"/>
    </row>
    <row r="31" spans="1:17" s="71" customFormat="1" ht="33" customHeight="1">
      <c r="A31" s="201" t="s">
        <v>36</v>
      </c>
      <c r="B31" s="66" t="s">
        <v>116</v>
      </c>
      <c r="C31" s="204"/>
      <c r="D31" s="58"/>
      <c r="E31" s="57" t="s">
        <v>36</v>
      </c>
      <c r="F31" s="58"/>
      <c r="G31" s="57" t="s">
        <v>36</v>
      </c>
      <c r="H31" s="58"/>
      <c r="I31" s="57" t="s">
        <v>36</v>
      </c>
      <c r="J31" s="58"/>
      <c r="K31" s="60" t="s">
        <v>36</v>
      </c>
      <c r="L31" s="260"/>
      <c r="M31" s="261"/>
      <c r="N31" s="197"/>
      <c r="O31" s="146"/>
      <c r="P31" s="145"/>
      <c r="Q31" s="200"/>
    </row>
    <row r="32" spans="1:17" s="65" customFormat="1" ht="33" customHeight="1">
      <c r="A32" s="201" t="s">
        <v>38</v>
      </c>
      <c r="B32" s="66" t="s">
        <v>117</v>
      </c>
      <c r="C32" s="204"/>
      <c r="D32" s="58"/>
      <c r="E32" s="57" t="s">
        <v>38</v>
      </c>
      <c r="F32" s="58"/>
      <c r="G32" s="57" t="s">
        <v>38</v>
      </c>
      <c r="H32" s="58"/>
      <c r="I32" s="57" t="s">
        <v>38</v>
      </c>
      <c r="J32" s="58"/>
      <c r="K32" s="60" t="s">
        <v>38</v>
      </c>
      <c r="L32" s="260"/>
      <c r="M32" s="261"/>
      <c r="N32" s="197"/>
      <c r="O32" s="146"/>
      <c r="P32" s="145"/>
      <c r="Q32" s="200"/>
    </row>
    <row r="33" spans="1:17" ht="31.5" customHeight="1" thickBot="1">
      <c r="A33" s="201" t="s">
        <v>39</v>
      </c>
      <c r="B33" s="66" t="s">
        <v>115</v>
      </c>
      <c r="C33" s="205"/>
      <c r="D33" s="58"/>
      <c r="E33" s="57" t="s">
        <v>39</v>
      </c>
      <c r="F33" s="58"/>
      <c r="G33" s="57" t="s">
        <v>39</v>
      </c>
      <c r="H33" s="58"/>
      <c r="I33" s="57" t="s">
        <v>39</v>
      </c>
      <c r="J33" s="58"/>
      <c r="K33" s="60" t="s">
        <v>39</v>
      </c>
      <c r="L33" s="260"/>
      <c r="M33" s="261"/>
      <c r="N33" s="197"/>
      <c r="O33" s="146"/>
      <c r="P33" s="145"/>
      <c r="Q33" s="200"/>
    </row>
    <row r="34" spans="1:17" ht="22.5" customHeight="1">
      <c r="A34" s="52" t="s">
        <v>40</v>
      </c>
      <c r="B34" s="391" t="s">
        <v>41</v>
      </c>
      <c r="C34" s="393"/>
      <c r="D34" s="58"/>
      <c r="E34" s="57" t="s">
        <v>40</v>
      </c>
      <c r="F34" s="58"/>
      <c r="G34" s="57" t="s">
        <v>40</v>
      </c>
      <c r="H34" s="58"/>
      <c r="I34" s="57" t="s">
        <v>40</v>
      </c>
      <c r="J34" s="58"/>
      <c r="K34" s="60" t="s">
        <v>40</v>
      </c>
      <c r="L34" s="260"/>
      <c r="M34" s="261"/>
      <c r="N34" s="197"/>
      <c r="O34" s="146"/>
      <c r="P34" s="145"/>
      <c r="Q34" s="200"/>
    </row>
    <row r="35" spans="1:17" ht="22.5" customHeight="1">
      <c r="A35" s="72" t="s">
        <v>42</v>
      </c>
      <c r="B35" s="391" t="s">
        <v>43</v>
      </c>
      <c r="C35" s="391"/>
      <c r="D35" s="58"/>
      <c r="E35" s="57" t="s">
        <v>42</v>
      </c>
      <c r="F35" s="58"/>
      <c r="G35" s="57" t="s">
        <v>42</v>
      </c>
      <c r="H35" s="58"/>
      <c r="I35" s="57" t="s">
        <v>42</v>
      </c>
      <c r="J35" s="68"/>
      <c r="K35" s="60" t="s">
        <v>42</v>
      </c>
      <c r="L35" s="264"/>
      <c r="M35" s="261"/>
      <c r="N35" s="197"/>
      <c r="O35" s="146"/>
      <c r="P35" s="145"/>
      <c r="Q35" s="200"/>
    </row>
    <row r="36" spans="1:17" ht="27" customHeight="1">
      <c r="A36" s="72" t="s">
        <v>44</v>
      </c>
      <c r="B36" s="391" t="s">
        <v>43</v>
      </c>
      <c r="C36" s="391"/>
      <c r="D36" s="58"/>
      <c r="E36" s="57" t="s">
        <v>44</v>
      </c>
      <c r="F36" s="58"/>
      <c r="G36" s="57" t="s">
        <v>44</v>
      </c>
      <c r="H36" s="58"/>
      <c r="I36" s="57" t="s">
        <v>44</v>
      </c>
      <c r="J36" s="68"/>
      <c r="K36" s="60" t="s">
        <v>44</v>
      </c>
      <c r="L36" s="264"/>
      <c r="M36" s="261"/>
      <c r="N36" s="197"/>
      <c r="O36" s="146"/>
      <c r="P36" s="145"/>
      <c r="Q36" s="200"/>
    </row>
    <row r="37" spans="1:17" ht="20.25" customHeight="1">
      <c r="A37" s="72" t="s">
        <v>45</v>
      </c>
      <c r="B37" s="391" t="s">
        <v>46</v>
      </c>
      <c r="C37" s="391"/>
      <c r="D37" s="58"/>
      <c r="E37" s="57" t="s">
        <v>45</v>
      </c>
      <c r="F37" s="58"/>
      <c r="G37" s="57" t="s">
        <v>45</v>
      </c>
      <c r="H37" s="58"/>
      <c r="I37" s="57" t="s">
        <v>45</v>
      </c>
      <c r="J37" s="68"/>
      <c r="K37" s="60" t="s">
        <v>45</v>
      </c>
      <c r="L37" s="264"/>
      <c r="M37" s="261"/>
      <c r="N37" s="197"/>
      <c r="O37" s="146"/>
      <c r="P37" s="145"/>
      <c r="Q37" s="200"/>
    </row>
    <row r="38" spans="1:17" ht="22.5" customHeight="1">
      <c r="A38" s="72" t="s">
        <v>47</v>
      </c>
      <c r="B38" s="391" t="s">
        <v>46</v>
      </c>
      <c r="C38" s="391"/>
      <c r="D38" s="58"/>
      <c r="E38" s="57" t="s">
        <v>47</v>
      </c>
      <c r="F38" s="58"/>
      <c r="G38" s="57" t="s">
        <v>47</v>
      </c>
      <c r="H38" s="58"/>
      <c r="I38" s="57" t="s">
        <v>47</v>
      </c>
      <c r="J38" s="68"/>
      <c r="K38" s="60" t="s">
        <v>47</v>
      </c>
      <c r="L38" s="264"/>
      <c r="M38" s="261"/>
      <c r="N38" s="197"/>
      <c r="O38" s="146"/>
      <c r="P38" s="145"/>
      <c r="Q38" s="200"/>
    </row>
    <row r="39" spans="1:17" ht="22.5" customHeight="1">
      <c r="A39" s="73" t="s">
        <v>49</v>
      </c>
      <c r="B39" s="395" t="s">
        <v>50</v>
      </c>
      <c r="C39" s="395"/>
      <c r="D39" s="58"/>
      <c r="E39" s="57" t="s">
        <v>49</v>
      </c>
      <c r="F39" s="58"/>
      <c r="G39" s="57" t="s">
        <v>49</v>
      </c>
      <c r="H39" s="58"/>
      <c r="I39" s="57" t="s">
        <v>49</v>
      </c>
      <c r="J39" s="58"/>
      <c r="K39" s="57" t="s">
        <v>49</v>
      </c>
      <c r="L39" s="266"/>
      <c r="M39" s="261"/>
      <c r="N39" s="197"/>
      <c r="O39" s="146"/>
      <c r="P39" s="145"/>
      <c r="Q39" s="200"/>
    </row>
    <row r="40" spans="1:17" ht="27" customHeight="1">
      <c r="A40" s="73" t="s">
        <v>259</v>
      </c>
      <c r="B40" s="67" t="s">
        <v>261</v>
      </c>
      <c r="C40" s="67"/>
      <c r="D40" s="58"/>
      <c r="E40" s="57" t="s">
        <v>259</v>
      </c>
      <c r="F40" s="58"/>
      <c r="G40" s="57" t="s">
        <v>259</v>
      </c>
      <c r="H40" s="58"/>
      <c r="I40" s="57" t="s">
        <v>259</v>
      </c>
      <c r="J40" s="58"/>
      <c r="K40" s="57" t="s">
        <v>259</v>
      </c>
      <c r="L40" s="266"/>
      <c r="M40" s="261"/>
      <c r="N40" s="197"/>
      <c r="O40" s="146"/>
      <c r="P40" s="145"/>
      <c r="Q40" s="200"/>
    </row>
    <row r="41" spans="1:17" ht="29.25" customHeight="1">
      <c r="A41" s="73" t="s">
        <v>260</v>
      </c>
      <c r="B41" s="67" t="s">
        <v>262</v>
      </c>
      <c r="C41" s="67"/>
      <c r="D41" s="58"/>
      <c r="E41" s="57" t="s">
        <v>260</v>
      </c>
      <c r="F41" s="58"/>
      <c r="G41" s="57" t="s">
        <v>260</v>
      </c>
      <c r="H41" s="58"/>
      <c r="I41" s="57" t="s">
        <v>260</v>
      </c>
      <c r="J41" s="58"/>
      <c r="K41" s="57" t="s">
        <v>260</v>
      </c>
      <c r="L41" s="266"/>
      <c r="M41" s="261"/>
      <c r="N41" s="197"/>
      <c r="O41" s="146"/>
      <c r="P41" s="145"/>
      <c r="Q41" s="200"/>
    </row>
    <row r="42" spans="1:17" ht="22.5" customHeight="1">
      <c r="A42" s="73" t="s">
        <v>223</v>
      </c>
      <c r="B42" s="395" t="s">
        <v>238</v>
      </c>
      <c r="C42" s="395"/>
      <c r="D42" s="58"/>
      <c r="E42" s="57" t="s">
        <v>223</v>
      </c>
      <c r="F42" s="58"/>
      <c r="G42" s="57" t="s">
        <v>223</v>
      </c>
      <c r="H42" s="58"/>
      <c r="I42" s="57" t="s">
        <v>223</v>
      </c>
      <c r="J42" s="58"/>
      <c r="K42" s="57" t="s">
        <v>223</v>
      </c>
      <c r="L42" s="266"/>
      <c r="M42" s="261"/>
      <c r="N42" s="197"/>
      <c r="O42" s="146"/>
      <c r="P42" s="145"/>
      <c r="Q42" s="200"/>
    </row>
    <row r="43" spans="1:17" ht="22.5" customHeight="1">
      <c r="A43" s="73" t="s">
        <v>224</v>
      </c>
      <c r="B43" s="395" t="s">
        <v>239</v>
      </c>
      <c r="C43" s="395"/>
      <c r="D43" s="58"/>
      <c r="E43" s="57" t="s">
        <v>224</v>
      </c>
      <c r="F43" s="58"/>
      <c r="G43" s="57" t="s">
        <v>224</v>
      </c>
      <c r="H43" s="58"/>
      <c r="I43" s="57" t="s">
        <v>224</v>
      </c>
      <c r="J43" s="58"/>
      <c r="K43" s="57" t="s">
        <v>224</v>
      </c>
      <c r="L43" s="266"/>
      <c r="M43" s="261"/>
      <c r="N43" s="197"/>
      <c r="O43" s="146"/>
      <c r="P43" s="145"/>
      <c r="Q43" s="200"/>
    </row>
    <row r="44" spans="1:17" ht="22.5" customHeight="1">
      <c r="A44" s="73" t="s">
        <v>225</v>
      </c>
      <c r="B44" s="395" t="s">
        <v>239</v>
      </c>
      <c r="C44" s="395"/>
      <c r="D44" s="58"/>
      <c r="E44" s="57" t="s">
        <v>225</v>
      </c>
      <c r="F44" s="58"/>
      <c r="G44" s="57" t="s">
        <v>225</v>
      </c>
      <c r="H44" s="58"/>
      <c r="I44" s="57" t="s">
        <v>225</v>
      </c>
      <c r="J44" s="58"/>
      <c r="K44" s="57" t="s">
        <v>225</v>
      </c>
      <c r="L44" s="266"/>
      <c r="M44" s="261"/>
      <c r="N44" s="197"/>
      <c r="O44" s="146"/>
      <c r="P44" s="145"/>
      <c r="Q44" s="200"/>
    </row>
    <row r="45" spans="1:17" ht="22.5" customHeight="1">
      <c r="A45" s="73" t="s">
        <v>226</v>
      </c>
      <c r="B45" s="395" t="s">
        <v>239</v>
      </c>
      <c r="C45" s="395"/>
      <c r="D45" s="58"/>
      <c r="E45" s="57" t="s">
        <v>226</v>
      </c>
      <c r="F45" s="58"/>
      <c r="G45" s="57" t="s">
        <v>226</v>
      </c>
      <c r="H45" s="58"/>
      <c r="I45" s="57" t="s">
        <v>226</v>
      </c>
      <c r="J45" s="58"/>
      <c r="K45" s="57" t="s">
        <v>226</v>
      </c>
      <c r="L45" s="266"/>
      <c r="M45" s="261"/>
      <c r="N45" s="197"/>
      <c r="O45" s="146"/>
      <c r="P45" s="145"/>
      <c r="Q45" s="200"/>
    </row>
    <row r="46" spans="1:17" ht="28.5" customHeight="1">
      <c r="A46" s="73" t="s">
        <v>227</v>
      </c>
      <c r="B46" s="395" t="s">
        <v>239</v>
      </c>
      <c r="C46" s="395"/>
      <c r="D46" s="58"/>
      <c r="E46" s="57" t="s">
        <v>227</v>
      </c>
      <c r="F46" s="58"/>
      <c r="G46" s="57" t="s">
        <v>227</v>
      </c>
      <c r="H46" s="58"/>
      <c r="I46" s="57" t="s">
        <v>227</v>
      </c>
      <c r="J46" s="58"/>
      <c r="K46" s="57" t="s">
        <v>227</v>
      </c>
      <c r="L46" s="266"/>
      <c r="M46" s="261"/>
      <c r="N46" s="197"/>
      <c r="O46" s="146"/>
      <c r="P46" s="145"/>
      <c r="Q46" s="200"/>
    </row>
    <row r="47" spans="1:17" ht="22.5" customHeight="1" thickBot="1">
      <c r="A47" s="73" t="s">
        <v>228</v>
      </c>
      <c r="B47" s="395" t="s">
        <v>239</v>
      </c>
      <c r="C47" s="395"/>
      <c r="D47" s="58"/>
      <c r="E47" s="57" t="s">
        <v>228</v>
      </c>
      <c r="F47" s="58"/>
      <c r="G47" s="57" t="s">
        <v>228</v>
      </c>
      <c r="H47" s="58"/>
      <c r="I47" s="57" t="s">
        <v>228</v>
      </c>
      <c r="J47" s="58"/>
      <c r="K47" s="57" t="s">
        <v>228</v>
      </c>
      <c r="L47" s="266"/>
      <c r="M47" s="261"/>
      <c r="N47" s="197"/>
      <c r="O47" s="146"/>
      <c r="P47" s="145"/>
      <c r="Q47" s="200"/>
    </row>
    <row r="48" spans="1:17" ht="22.5" customHeight="1" thickBot="1">
      <c r="A48" s="73" t="s">
        <v>229</v>
      </c>
      <c r="B48" s="206" t="s">
        <v>240</v>
      </c>
      <c r="C48" s="207"/>
      <c r="D48" s="58"/>
      <c r="E48" s="57" t="s">
        <v>229</v>
      </c>
      <c r="F48" s="58"/>
      <c r="G48" s="57" t="s">
        <v>229</v>
      </c>
      <c r="H48" s="58"/>
      <c r="I48" s="57" t="s">
        <v>229</v>
      </c>
      <c r="J48" s="58"/>
      <c r="K48" s="57" t="s">
        <v>229</v>
      </c>
      <c r="L48" s="266"/>
      <c r="M48" s="261"/>
      <c r="N48" s="197"/>
      <c r="O48" s="146"/>
      <c r="P48" s="145"/>
      <c r="Q48" s="200"/>
    </row>
    <row r="49" spans="1:17" ht="22.5" customHeight="1">
      <c r="A49" s="73" t="s">
        <v>230</v>
      </c>
      <c r="B49" s="395" t="s">
        <v>241</v>
      </c>
      <c r="C49" s="397"/>
      <c r="D49" s="58"/>
      <c r="E49" s="57" t="s">
        <v>230</v>
      </c>
      <c r="F49" s="58"/>
      <c r="G49" s="57" t="s">
        <v>230</v>
      </c>
      <c r="H49" s="58"/>
      <c r="I49" s="57" t="s">
        <v>230</v>
      </c>
      <c r="J49" s="58"/>
      <c r="K49" s="57" t="s">
        <v>230</v>
      </c>
      <c r="L49" s="266"/>
      <c r="M49" s="261"/>
      <c r="N49" s="197"/>
      <c r="O49" s="146"/>
      <c r="P49" s="145"/>
      <c r="Q49" s="200"/>
    </row>
    <row r="50" spans="1:17" ht="22.5" customHeight="1">
      <c r="A50" s="74" t="s">
        <v>58</v>
      </c>
      <c r="B50" s="397" t="s">
        <v>66</v>
      </c>
      <c r="C50" s="397"/>
      <c r="D50" s="58"/>
      <c r="E50" s="57" t="s">
        <v>58</v>
      </c>
      <c r="F50" s="58"/>
      <c r="G50" s="57" t="s">
        <v>58</v>
      </c>
      <c r="H50" s="58"/>
      <c r="I50" s="57" t="s">
        <v>58</v>
      </c>
      <c r="J50" s="58"/>
      <c r="K50" s="57" t="s">
        <v>58</v>
      </c>
      <c r="L50" s="266"/>
      <c r="M50" s="261"/>
      <c r="N50" s="197"/>
      <c r="O50" s="146"/>
      <c r="P50" s="145"/>
      <c r="Q50" s="200"/>
    </row>
    <row r="51" spans="1:17" ht="31.5" customHeight="1">
      <c r="A51" s="72" t="s">
        <v>60</v>
      </c>
      <c r="B51" s="391" t="s">
        <v>206</v>
      </c>
      <c r="C51" s="391"/>
      <c r="D51" s="58"/>
      <c r="E51" s="57" t="s">
        <v>60</v>
      </c>
      <c r="F51" s="58"/>
      <c r="G51" s="57" t="s">
        <v>60</v>
      </c>
      <c r="H51" s="58"/>
      <c r="I51" s="57" t="s">
        <v>60</v>
      </c>
      <c r="J51" s="58"/>
      <c r="K51" s="57" t="s">
        <v>60</v>
      </c>
      <c r="L51" s="266"/>
      <c r="M51" s="261"/>
      <c r="N51" s="197"/>
      <c r="O51" s="146"/>
      <c r="P51" s="145"/>
      <c r="Q51" s="200"/>
    </row>
    <row r="52" spans="1:17" ht="34.5" customHeight="1">
      <c r="A52" s="72" t="s">
        <v>63</v>
      </c>
      <c r="B52" s="391" t="s">
        <v>66</v>
      </c>
      <c r="C52" s="391"/>
      <c r="D52" s="58"/>
      <c r="E52" s="57" t="s">
        <v>63</v>
      </c>
      <c r="F52" s="58"/>
      <c r="G52" s="57" t="s">
        <v>63</v>
      </c>
      <c r="H52" s="58"/>
      <c r="I52" s="57" t="s">
        <v>63</v>
      </c>
      <c r="J52" s="58"/>
      <c r="K52" s="57" t="s">
        <v>63</v>
      </c>
      <c r="L52" s="266"/>
      <c r="M52" s="261"/>
      <c r="N52" s="197"/>
      <c r="O52" s="146"/>
      <c r="P52" s="145"/>
      <c r="Q52" s="200"/>
    </row>
    <row r="53" spans="1:17" ht="24.75" customHeight="1" thickBot="1">
      <c r="A53" s="72" t="s">
        <v>65</v>
      </c>
      <c r="B53" s="391" t="s">
        <v>66</v>
      </c>
      <c r="C53" s="396"/>
      <c r="D53" s="58"/>
      <c r="E53" s="57" t="s">
        <v>65</v>
      </c>
      <c r="F53" s="58"/>
      <c r="G53" s="57" t="s">
        <v>65</v>
      </c>
      <c r="H53" s="58"/>
      <c r="I53" s="57" t="s">
        <v>65</v>
      </c>
      <c r="J53" s="68"/>
      <c r="K53" s="57" t="s">
        <v>65</v>
      </c>
      <c r="L53" s="267"/>
      <c r="M53" s="261"/>
      <c r="N53" s="197"/>
      <c r="O53" s="146"/>
      <c r="P53" s="145"/>
      <c r="Q53" s="200"/>
    </row>
    <row r="54" spans="1:17" ht="25.5" customHeight="1" thickBot="1">
      <c r="A54" s="201" t="s">
        <v>67</v>
      </c>
      <c r="B54" s="66" t="s">
        <v>114</v>
      </c>
      <c r="C54" s="207"/>
      <c r="D54" s="62"/>
      <c r="E54" s="63" t="s">
        <v>67</v>
      </c>
      <c r="F54" s="62"/>
      <c r="G54" s="63" t="s">
        <v>67</v>
      </c>
      <c r="H54" s="62"/>
      <c r="I54" s="63" t="s">
        <v>67</v>
      </c>
      <c r="J54" s="75"/>
      <c r="K54" s="64" t="s">
        <v>67</v>
      </c>
      <c r="L54" s="268"/>
      <c r="M54" s="263"/>
      <c r="N54" s="197"/>
      <c r="O54" s="146"/>
      <c r="P54" s="145"/>
      <c r="Q54" s="200"/>
    </row>
    <row r="55" spans="1:17" ht="24.75" customHeight="1">
      <c r="A55" s="52" t="s">
        <v>68</v>
      </c>
      <c r="B55" s="391" t="s">
        <v>69</v>
      </c>
      <c r="C55" s="393"/>
      <c r="D55" s="58"/>
      <c r="E55" s="57" t="s">
        <v>68</v>
      </c>
      <c r="F55" s="58"/>
      <c r="G55" s="57" t="s">
        <v>68</v>
      </c>
      <c r="H55" s="58"/>
      <c r="I55" s="57" t="s">
        <v>68</v>
      </c>
      <c r="J55" s="68"/>
      <c r="K55" s="60" t="s">
        <v>68</v>
      </c>
      <c r="L55" s="264"/>
      <c r="M55" s="261"/>
      <c r="N55" s="197"/>
      <c r="O55" s="146"/>
      <c r="P55" s="145"/>
      <c r="Q55" s="200"/>
    </row>
    <row r="56" spans="1:17" ht="24.75" customHeight="1">
      <c r="A56" s="72" t="s">
        <v>70</v>
      </c>
      <c r="B56" s="391" t="s">
        <v>71</v>
      </c>
      <c r="C56" s="391"/>
      <c r="D56" s="58"/>
      <c r="E56" s="57" t="s">
        <v>70</v>
      </c>
      <c r="F56" s="58"/>
      <c r="G56" s="57" t="s">
        <v>70</v>
      </c>
      <c r="H56" s="58"/>
      <c r="I56" s="57" t="s">
        <v>70</v>
      </c>
      <c r="J56" s="68"/>
      <c r="K56" s="60" t="s">
        <v>70</v>
      </c>
      <c r="L56" s="264"/>
      <c r="M56" s="261"/>
      <c r="N56" s="197"/>
      <c r="O56" s="146"/>
      <c r="P56" s="145"/>
      <c r="Q56" s="200"/>
    </row>
    <row r="57" spans="1:17" ht="24.75" customHeight="1">
      <c r="A57" s="72" t="s">
        <v>72</v>
      </c>
      <c r="B57" s="391" t="s">
        <v>73</v>
      </c>
      <c r="C57" s="391"/>
      <c r="D57" s="58"/>
      <c r="E57" s="57" t="s">
        <v>72</v>
      </c>
      <c r="F57" s="58"/>
      <c r="G57" s="57" t="s">
        <v>72</v>
      </c>
      <c r="H57" s="58"/>
      <c r="I57" s="57" t="s">
        <v>72</v>
      </c>
      <c r="J57" s="68"/>
      <c r="K57" s="60" t="s">
        <v>72</v>
      </c>
      <c r="L57" s="264"/>
      <c r="M57" s="261"/>
      <c r="N57" s="197"/>
      <c r="O57" s="146"/>
      <c r="P57" s="145"/>
      <c r="Q57" s="200"/>
    </row>
    <row r="58" spans="1:17" ht="33" customHeight="1">
      <c r="A58" s="52" t="s">
        <v>74</v>
      </c>
      <c r="B58" s="408" t="s">
        <v>75</v>
      </c>
      <c r="C58" s="408"/>
      <c r="D58" s="76"/>
      <c r="E58" s="77" t="s">
        <v>74</v>
      </c>
      <c r="F58" s="76"/>
      <c r="G58" s="77" t="s">
        <v>74</v>
      </c>
      <c r="H58" s="76"/>
      <c r="I58" s="77" t="s">
        <v>74</v>
      </c>
      <c r="J58" s="78"/>
      <c r="K58" s="79" t="s">
        <v>74</v>
      </c>
      <c r="L58" s="269"/>
      <c r="M58" s="270"/>
      <c r="N58" s="197"/>
      <c r="O58" s="146"/>
      <c r="P58" s="145"/>
      <c r="Q58" s="200"/>
    </row>
    <row r="59" spans="1:17" ht="24.75" customHeight="1" thickBot="1">
      <c r="A59" s="81" t="s">
        <v>76</v>
      </c>
      <c r="B59" s="396" t="s">
        <v>105</v>
      </c>
      <c r="C59" s="396"/>
      <c r="D59" s="76"/>
      <c r="E59" s="77" t="s">
        <v>76</v>
      </c>
      <c r="F59" s="76"/>
      <c r="G59" s="77" t="s">
        <v>76</v>
      </c>
      <c r="H59" s="76"/>
      <c r="I59" s="77" t="s">
        <v>76</v>
      </c>
      <c r="J59" s="78"/>
      <c r="K59" s="79" t="s">
        <v>76</v>
      </c>
      <c r="L59" s="269"/>
      <c r="M59" s="270"/>
      <c r="N59" s="197"/>
      <c r="O59" s="146"/>
      <c r="P59" s="145"/>
      <c r="Q59" s="208"/>
    </row>
    <row r="60" spans="1:17" ht="24.75" customHeight="1" thickBot="1">
      <c r="A60" s="209" t="s">
        <v>78</v>
      </c>
      <c r="B60" s="210" t="s">
        <v>207</v>
      </c>
      <c r="C60" s="211"/>
      <c r="D60" s="76"/>
      <c r="E60" s="77" t="s">
        <v>78</v>
      </c>
      <c r="F60" s="83"/>
      <c r="G60" s="77" t="s">
        <v>78</v>
      </c>
      <c r="H60" s="83"/>
      <c r="I60" s="77" t="s">
        <v>78</v>
      </c>
      <c r="J60" s="80"/>
      <c r="K60" s="77" t="s">
        <v>78</v>
      </c>
      <c r="L60" s="80"/>
      <c r="M60" s="79" t="s">
        <v>78</v>
      </c>
      <c r="N60" s="212"/>
      <c r="O60" s="213" t="s">
        <v>78</v>
      </c>
      <c r="P60" s="271"/>
      <c r="Q60" s="272"/>
    </row>
    <row r="61" spans="1:17" ht="24.75" customHeight="1">
      <c r="A61" s="238" t="s">
        <v>263</v>
      </c>
      <c r="B61" s="210" t="s">
        <v>264</v>
      </c>
      <c r="C61" s="239"/>
      <c r="D61" s="76"/>
      <c r="E61" s="77" t="s">
        <v>263</v>
      </c>
      <c r="F61" s="83"/>
      <c r="G61" s="77" t="s">
        <v>263</v>
      </c>
      <c r="H61" s="83"/>
      <c r="I61" s="77" t="s">
        <v>263</v>
      </c>
      <c r="J61" s="80"/>
      <c r="K61" s="77" t="s">
        <v>263</v>
      </c>
      <c r="L61" s="80"/>
      <c r="M61" s="79" t="s">
        <v>263</v>
      </c>
      <c r="N61" s="240"/>
      <c r="O61" s="241" t="s">
        <v>263</v>
      </c>
      <c r="P61" s="273"/>
      <c r="Q61" s="274"/>
    </row>
    <row r="62" spans="1:17" ht="24.75" customHeight="1">
      <c r="A62" s="72" t="s">
        <v>164</v>
      </c>
      <c r="B62" s="391" t="s">
        <v>208</v>
      </c>
      <c r="C62" s="391"/>
      <c r="D62" s="76"/>
      <c r="E62" s="77" t="s">
        <v>164</v>
      </c>
      <c r="F62" s="83"/>
      <c r="G62" s="77" t="s">
        <v>164</v>
      </c>
      <c r="H62" s="83"/>
      <c r="I62" s="77" t="s">
        <v>164</v>
      </c>
      <c r="J62" s="80"/>
      <c r="K62" s="77" t="s">
        <v>164</v>
      </c>
      <c r="L62" s="269"/>
      <c r="M62" s="275"/>
      <c r="N62" s="197"/>
      <c r="O62" s="146"/>
      <c r="P62" s="145"/>
      <c r="Q62" s="200"/>
    </row>
    <row r="63" spans="1:17" ht="24.75" customHeight="1">
      <c r="A63" s="72" t="s">
        <v>199</v>
      </c>
      <c r="B63" s="391" t="s">
        <v>209</v>
      </c>
      <c r="C63" s="391"/>
      <c r="D63" s="76"/>
      <c r="E63" s="77" t="s">
        <v>199</v>
      </c>
      <c r="F63" s="83"/>
      <c r="G63" s="77" t="s">
        <v>199</v>
      </c>
      <c r="H63" s="83"/>
      <c r="I63" s="77" t="s">
        <v>199</v>
      </c>
      <c r="J63" s="80"/>
      <c r="K63" s="77" t="s">
        <v>199</v>
      </c>
      <c r="L63" s="269"/>
      <c r="M63" s="275"/>
      <c r="N63" s="197"/>
      <c r="O63" s="146"/>
      <c r="P63" s="145"/>
      <c r="Q63" s="200"/>
    </row>
    <row r="64" spans="1:17" ht="24.75" customHeight="1">
      <c r="A64" s="72" t="s">
        <v>200</v>
      </c>
      <c r="B64" s="391" t="s">
        <v>210</v>
      </c>
      <c r="C64" s="391"/>
      <c r="D64" s="76"/>
      <c r="E64" s="77" t="s">
        <v>200</v>
      </c>
      <c r="F64" s="83"/>
      <c r="G64" s="77" t="s">
        <v>200</v>
      </c>
      <c r="H64" s="83"/>
      <c r="I64" s="77" t="s">
        <v>200</v>
      </c>
      <c r="J64" s="80"/>
      <c r="K64" s="77" t="s">
        <v>200</v>
      </c>
      <c r="L64" s="269"/>
      <c r="M64" s="275"/>
      <c r="N64" s="197"/>
      <c r="O64" s="146"/>
      <c r="P64" s="145"/>
      <c r="Q64" s="200"/>
    </row>
    <row r="65" spans="1:17" ht="24.75" customHeight="1">
      <c r="A65" s="72" t="s">
        <v>201</v>
      </c>
      <c r="B65" s="391" t="s">
        <v>210</v>
      </c>
      <c r="C65" s="391"/>
      <c r="D65" s="76"/>
      <c r="E65" s="77" t="s">
        <v>201</v>
      </c>
      <c r="F65" s="83"/>
      <c r="G65" s="77" t="s">
        <v>201</v>
      </c>
      <c r="H65" s="83"/>
      <c r="I65" s="77" t="s">
        <v>201</v>
      </c>
      <c r="J65" s="80"/>
      <c r="K65" s="77" t="s">
        <v>201</v>
      </c>
      <c r="L65" s="269"/>
      <c r="M65" s="275"/>
      <c r="N65" s="197"/>
      <c r="O65" s="146"/>
      <c r="P65" s="145"/>
      <c r="Q65" s="200"/>
    </row>
    <row r="66" spans="1:17" ht="25.5" customHeight="1">
      <c r="A66" s="72" t="s">
        <v>202</v>
      </c>
      <c r="B66" s="391" t="s">
        <v>210</v>
      </c>
      <c r="C66" s="391"/>
      <c r="D66" s="82"/>
      <c r="E66" s="77" t="s">
        <v>202</v>
      </c>
      <c r="F66" s="83"/>
      <c r="G66" s="77" t="s">
        <v>202</v>
      </c>
      <c r="H66" s="83"/>
      <c r="I66" s="77" t="s">
        <v>202</v>
      </c>
      <c r="J66" s="80"/>
      <c r="K66" s="77" t="s">
        <v>202</v>
      </c>
      <c r="L66" s="269"/>
      <c r="M66" s="275"/>
      <c r="N66" s="197"/>
      <c r="O66" s="146"/>
      <c r="P66" s="145"/>
      <c r="Q66" s="200"/>
    </row>
    <row r="67" spans="1:17" ht="25.5" customHeight="1">
      <c r="A67" s="72" t="s">
        <v>203</v>
      </c>
      <c r="B67" s="391" t="s">
        <v>211</v>
      </c>
      <c r="C67" s="391"/>
      <c r="D67" s="56"/>
      <c r="E67" s="57" t="s">
        <v>203</v>
      </c>
      <c r="F67" s="59"/>
      <c r="G67" s="57" t="s">
        <v>203</v>
      </c>
      <c r="H67" s="59"/>
      <c r="I67" s="57" t="s">
        <v>203</v>
      </c>
      <c r="J67" s="69"/>
      <c r="K67" s="57" t="s">
        <v>203</v>
      </c>
      <c r="L67" s="264"/>
      <c r="M67" s="276"/>
      <c r="N67" s="197"/>
      <c r="O67" s="146"/>
      <c r="P67" s="145"/>
      <c r="Q67" s="200"/>
    </row>
    <row r="68" spans="1:17" ht="25.5" customHeight="1" thickBot="1">
      <c r="A68" s="214" t="s">
        <v>204</v>
      </c>
      <c r="B68" s="406" t="s">
        <v>211</v>
      </c>
      <c r="C68" s="407"/>
      <c r="D68" s="215"/>
      <c r="E68" s="216" t="s">
        <v>204</v>
      </c>
      <c r="F68" s="217"/>
      <c r="G68" s="216" t="s">
        <v>204</v>
      </c>
      <c r="H68" s="217"/>
      <c r="I68" s="216" t="s">
        <v>204</v>
      </c>
      <c r="J68" s="218"/>
      <c r="K68" s="216" t="s">
        <v>204</v>
      </c>
      <c r="L68" s="277"/>
      <c r="M68" s="278"/>
      <c r="N68" s="219"/>
      <c r="O68" s="220"/>
      <c r="P68" s="221"/>
      <c r="Q68" s="208"/>
    </row>
    <row r="69" spans="1:17" ht="25.5" customHeight="1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6"/>
      <c r="O69" s="85"/>
      <c r="P69" s="85"/>
      <c r="Q69" s="85"/>
    </row>
    <row r="70" spans="1:17" ht="25.5" customHeight="1" thickBot="1">
      <c r="A70" s="84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6"/>
      <c r="O70" s="85"/>
      <c r="P70" s="85"/>
      <c r="Q70" s="85"/>
    </row>
    <row r="71" spans="1:17" ht="17.25" customHeight="1" thickBot="1">
      <c r="A71" s="398" t="s">
        <v>106</v>
      </c>
      <c r="B71" s="398"/>
      <c r="C71" s="398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86"/>
      <c r="O71" s="85"/>
      <c r="P71" s="85"/>
      <c r="Q71" s="85"/>
    </row>
    <row r="72" spans="1:17" ht="17.25" customHeight="1">
      <c r="A72" s="398" t="s">
        <v>107</v>
      </c>
      <c r="B72" s="398"/>
      <c r="C72" s="398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85"/>
      <c r="O72" s="85"/>
      <c r="P72" s="85"/>
      <c r="Q72" s="85"/>
    </row>
    <row r="73" spans="1:17" ht="17.25" customHeight="1">
      <c r="A73" s="398" t="s">
        <v>108</v>
      </c>
      <c r="B73" s="398"/>
      <c r="C73" s="398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85"/>
      <c r="O73" s="85"/>
      <c r="P73" s="85"/>
      <c r="Q73" s="85"/>
    </row>
    <row r="74" spans="1:17" ht="17.25" customHeight="1">
      <c r="A74" s="87"/>
      <c r="B74" s="398" t="s">
        <v>109</v>
      </c>
      <c r="C74" s="398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85"/>
      <c r="O74" s="85"/>
      <c r="P74" s="85"/>
      <c r="Q74" s="85"/>
    </row>
    <row r="75" spans="1:17" ht="17.25" customHeight="1">
      <c r="A75" s="87"/>
      <c r="B75" s="398" t="s">
        <v>110</v>
      </c>
      <c r="C75" s="398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85"/>
      <c r="O75" s="85"/>
      <c r="P75" s="85"/>
      <c r="Q75" s="85"/>
    </row>
    <row r="76" spans="1:17" ht="15" customHeight="1">
      <c r="A76" s="87"/>
      <c r="B76" s="398" t="s">
        <v>111</v>
      </c>
      <c r="C76" s="398"/>
      <c r="D76" s="400">
        <f>+Árak!L67</f>
        <v>0</v>
      </c>
      <c r="E76" s="400"/>
      <c r="F76" s="400"/>
      <c r="G76" s="400"/>
      <c r="H76" s="400"/>
      <c r="I76" s="400"/>
      <c r="J76" s="400"/>
      <c r="K76" s="400"/>
      <c r="L76" s="400"/>
      <c r="M76" s="400"/>
      <c r="N76" s="85"/>
      <c r="O76" s="85"/>
      <c r="P76" s="85"/>
      <c r="Q76" s="85"/>
    </row>
    <row r="77" spans="1:17" ht="27" customHeight="1">
      <c r="A77" s="401"/>
      <c r="B77" s="401"/>
      <c r="C77" s="401"/>
      <c r="D77" s="88"/>
      <c r="E77" s="89"/>
      <c r="F77" s="89"/>
      <c r="G77" s="89"/>
      <c r="H77" s="89"/>
      <c r="I77" s="89"/>
      <c r="J77" s="89"/>
      <c r="K77" s="89"/>
      <c r="L77" s="89"/>
      <c r="M77" s="89"/>
      <c r="N77" s="85"/>
      <c r="O77" s="85"/>
      <c r="P77" s="85"/>
      <c r="Q77" s="85"/>
    </row>
    <row r="78" spans="1:17" ht="24.75" customHeight="1">
      <c r="A78" s="402"/>
      <c r="B78" s="402"/>
      <c r="C78" s="402"/>
      <c r="D78" s="90"/>
      <c r="E78" s="90"/>
      <c r="F78" s="90"/>
      <c r="G78" s="90"/>
      <c r="H78" s="90"/>
      <c r="I78" s="90"/>
      <c r="J78" s="90"/>
      <c r="K78" s="90"/>
      <c r="L78" s="91"/>
      <c r="M78" s="92"/>
      <c r="N78" s="85"/>
      <c r="O78" s="85"/>
      <c r="P78" s="85"/>
      <c r="Q78" s="85"/>
    </row>
    <row r="79" spans="1:18" ht="16.5" customHeight="1">
      <c r="A79" s="405"/>
      <c r="B79" s="405"/>
      <c r="C79" s="405"/>
      <c r="D79" s="93"/>
      <c r="E79" s="93"/>
      <c r="F79" s="93"/>
      <c r="G79" s="93"/>
      <c r="H79" s="93"/>
      <c r="I79" s="93"/>
      <c r="J79" s="93"/>
      <c r="K79" s="93"/>
      <c r="L79" s="91"/>
      <c r="M79" s="92"/>
      <c r="N79" s="85"/>
      <c r="O79" s="85"/>
      <c r="P79" s="85"/>
      <c r="Q79" s="85"/>
      <c r="R79" s="85"/>
    </row>
    <row r="80" spans="1:18" ht="16.5" customHeight="1">
      <c r="A80" s="405"/>
      <c r="B80" s="405"/>
      <c r="C80" s="405"/>
      <c r="D80" s="93"/>
      <c r="E80" s="93"/>
      <c r="F80" s="93"/>
      <c r="G80" s="93"/>
      <c r="H80" s="93"/>
      <c r="I80" s="93"/>
      <c r="J80" s="93"/>
      <c r="K80" s="93"/>
      <c r="L80" s="91"/>
      <c r="M80" s="92"/>
      <c r="N80" s="86"/>
      <c r="O80" s="94"/>
      <c r="P80" s="85"/>
      <c r="Q80" s="85"/>
      <c r="R80" s="85"/>
    </row>
    <row r="81" spans="1:18" ht="16.5" customHeight="1">
      <c r="A81" s="405"/>
      <c r="B81" s="405"/>
      <c r="C81" s="405"/>
      <c r="D81" s="93"/>
      <c r="E81" s="93"/>
      <c r="F81" s="93"/>
      <c r="G81" s="93"/>
      <c r="H81" s="93"/>
      <c r="I81" s="93"/>
      <c r="J81" s="93"/>
      <c r="K81" s="93"/>
      <c r="L81" s="91"/>
      <c r="M81" s="92"/>
      <c r="N81" s="86"/>
      <c r="O81" s="94"/>
      <c r="P81" s="85"/>
      <c r="Q81" s="85"/>
      <c r="R81" s="85"/>
    </row>
    <row r="82" spans="1:18" ht="16.5" customHeight="1">
      <c r="A82" s="405"/>
      <c r="B82" s="405"/>
      <c r="C82" s="405"/>
      <c r="D82" s="93"/>
      <c r="E82" s="95"/>
      <c r="F82" s="95"/>
      <c r="G82" s="95"/>
      <c r="H82" s="95"/>
      <c r="I82" s="95"/>
      <c r="J82" s="95"/>
      <c r="K82" s="95"/>
      <c r="L82" s="96"/>
      <c r="M82" s="92"/>
      <c r="N82" s="86"/>
      <c r="O82" s="94"/>
      <c r="P82" s="85"/>
      <c r="Q82" s="85"/>
      <c r="R82" s="85"/>
    </row>
    <row r="83" spans="1:18" s="98" customFormat="1" ht="12.75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86"/>
      <c r="O83" s="94"/>
      <c r="P83" s="85"/>
      <c r="Q83" s="85"/>
      <c r="R83" s="85"/>
    </row>
    <row r="84" spans="1:18" ht="6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86"/>
      <c r="O84" s="94"/>
      <c r="P84" s="85"/>
      <c r="Q84" s="85"/>
      <c r="R84" s="85"/>
    </row>
    <row r="85" spans="1:18" ht="16.5" customHeight="1">
      <c r="A85" s="99"/>
      <c r="B85" s="403"/>
      <c r="C85" s="403"/>
      <c r="D85" s="100"/>
      <c r="E85" s="404"/>
      <c r="F85" s="404"/>
      <c r="G85" s="404"/>
      <c r="H85" s="404"/>
      <c r="I85" s="404"/>
      <c r="J85" s="404"/>
      <c r="K85" s="404"/>
      <c r="L85" s="96"/>
      <c r="M85" s="92"/>
      <c r="N85" s="86"/>
      <c r="O85" s="94"/>
      <c r="P85" s="85"/>
      <c r="Q85" s="85"/>
      <c r="R85" s="85"/>
    </row>
    <row r="86" spans="1:18" s="101" customFormat="1" ht="15.75" customHeight="1">
      <c r="A86" s="86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86"/>
      <c r="O86" s="94"/>
      <c r="P86" s="85"/>
      <c r="Q86" s="85"/>
      <c r="R86" s="85"/>
    </row>
    <row r="87" spans="1:18" s="101" customFormat="1" ht="15">
      <c r="A87" s="86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86"/>
      <c r="O87" s="94"/>
      <c r="P87" s="85"/>
      <c r="Q87" s="85"/>
      <c r="R87" s="85"/>
    </row>
    <row r="88" spans="1:18" s="101" customFormat="1" ht="15.75" customHeight="1">
      <c r="A88" s="86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86"/>
      <c r="O88" s="94"/>
      <c r="P88" s="85"/>
      <c r="Q88" s="85"/>
      <c r="R88" s="85"/>
    </row>
    <row r="89" spans="1:18" s="101" customFormat="1" ht="12.75" customHeight="1">
      <c r="A89" s="86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86"/>
      <c r="O89" s="94"/>
      <c r="P89" s="85"/>
      <c r="Q89" s="102"/>
      <c r="R89" s="102"/>
    </row>
    <row r="90" spans="1:58" s="101" customFormat="1" ht="11.25" customHeight="1">
      <c r="A90" s="86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86"/>
      <c r="O90" s="94"/>
      <c r="P90" s="84"/>
      <c r="Q90" s="102"/>
      <c r="R90" s="102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</row>
    <row r="91" spans="1:58" s="101" customFormat="1" ht="12.75" customHeight="1">
      <c r="A91" s="86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86"/>
      <c r="O91" s="94"/>
      <c r="P91" s="85"/>
      <c r="Q91" s="102"/>
      <c r="R91" s="102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</row>
    <row r="92" spans="1:58" s="101" customFormat="1" ht="12.75" customHeight="1">
      <c r="A92" s="104"/>
      <c r="B92" s="10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</row>
    <row r="93" spans="1:58" s="101" customFormat="1" ht="12.75" customHeight="1">
      <c r="A93" s="106"/>
      <c r="N93" s="106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</row>
    <row r="94" spans="1:58" s="101" customFormat="1" ht="12.75" customHeight="1">
      <c r="A94" s="106"/>
      <c r="N94" s="106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</row>
    <row r="95" spans="1:58" s="101" customFormat="1" ht="12.75" customHeight="1">
      <c r="A95" s="104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4"/>
      <c r="O95" s="107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</row>
    <row r="96" spans="1:58" s="101" customFormat="1" ht="12.75" customHeight="1">
      <c r="A96" s="104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4"/>
      <c r="O96" s="107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</row>
    <row r="97" spans="1:58" s="101" customFormat="1" ht="12.75" customHeight="1">
      <c r="A97" s="108"/>
      <c r="B97" s="105"/>
      <c r="C97" s="107"/>
      <c r="D97" s="107"/>
      <c r="E97" s="103"/>
      <c r="F97" s="107"/>
      <c r="G97" s="103"/>
      <c r="H97" s="107"/>
      <c r="I97" s="103"/>
      <c r="J97" s="107"/>
      <c r="K97" s="103"/>
      <c r="L97" s="107"/>
      <c r="M97" s="103"/>
      <c r="N97" s="103"/>
      <c r="O97" s="107"/>
      <c r="P97" s="103"/>
      <c r="Q97" s="107"/>
      <c r="R97" s="107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</row>
    <row r="98" spans="1:58" s="101" customFormat="1" ht="12.75" customHeight="1">
      <c r="A98" s="108"/>
      <c r="B98" s="105"/>
      <c r="C98" s="107"/>
      <c r="D98" s="107"/>
      <c r="E98" s="103"/>
      <c r="F98" s="107"/>
      <c r="G98" s="103"/>
      <c r="H98" s="107"/>
      <c r="I98" s="103"/>
      <c r="J98" s="107"/>
      <c r="K98" s="103"/>
      <c r="L98" s="107"/>
      <c r="M98" s="103"/>
      <c r="N98" s="104"/>
      <c r="O98" s="107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</row>
    <row r="99" spans="1:58" s="101" customFormat="1" ht="12.75" customHeight="1">
      <c r="A99" s="104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4"/>
      <c r="O99" s="107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</row>
    <row r="100" spans="1:58" s="101" customFormat="1" ht="12.75" customHeight="1">
      <c r="A100" s="104"/>
      <c r="B100" s="10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4"/>
      <c r="O100" s="107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</row>
    <row r="101" spans="1:58" s="101" customFormat="1" ht="12.75" customHeight="1">
      <c r="A101" s="104"/>
      <c r="B101" s="10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4"/>
      <c r="O101" s="107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</row>
    <row r="102" spans="1:58" s="101" customFormat="1" ht="12.75" customHeight="1">
      <c r="A102" s="104"/>
      <c r="B102" s="10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4"/>
      <c r="O102" s="107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</row>
    <row r="103" spans="1:58" s="101" customFormat="1" ht="12.75" customHeight="1">
      <c r="A103" s="104"/>
      <c r="B103" s="10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4"/>
      <c r="O103" s="107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</row>
    <row r="104" spans="1:58" s="101" customFormat="1" ht="12.75" customHeight="1">
      <c r="A104" s="104"/>
      <c r="B104" s="10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4"/>
      <c r="O104" s="107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</row>
    <row r="105" spans="1:58" s="101" customFormat="1" ht="12.75" customHeight="1">
      <c r="A105" s="104"/>
      <c r="B105" s="10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4"/>
      <c r="O105" s="107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</row>
    <row r="106" spans="1:58" s="101" customFormat="1" ht="12.75" customHeight="1">
      <c r="A106" s="104"/>
      <c r="B106" s="10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4"/>
      <c r="O106" s="107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</row>
    <row r="107" spans="1:58" s="101" customFormat="1" ht="12.75" customHeight="1">
      <c r="A107" s="104"/>
      <c r="B107" s="10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4"/>
      <c r="O107" s="107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</row>
    <row r="108" spans="1:58" s="101" customFormat="1" ht="12.75" customHeight="1">
      <c r="A108" s="104"/>
      <c r="B108" s="10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4"/>
      <c r="O108" s="107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</row>
    <row r="109" spans="1:58" s="101" customFormat="1" ht="12.75" customHeight="1">
      <c r="A109" s="104"/>
      <c r="B109" s="10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4"/>
      <c r="O109" s="107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</row>
    <row r="110" spans="1:58" s="101" customFormat="1" ht="12.75" customHeight="1">
      <c r="A110" s="104"/>
      <c r="B110" s="10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4"/>
      <c r="O110" s="107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</row>
    <row r="111" spans="1:58" s="101" customFormat="1" ht="12.75" customHeight="1">
      <c r="A111" s="104"/>
      <c r="B111" s="10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4"/>
      <c r="O111" s="107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</row>
    <row r="112" spans="1:58" s="101" customFormat="1" ht="12.75" customHeight="1">
      <c r="A112" s="104"/>
      <c r="B112" s="10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4"/>
      <c r="O112" s="107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</row>
    <row r="113" spans="1:58" s="101" customFormat="1" ht="12.75" customHeight="1" hidden="1">
      <c r="A113" s="104"/>
      <c r="B113" s="10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4"/>
      <c r="O113" s="107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</row>
    <row r="114" spans="1:58" s="101" customFormat="1" ht="12.75" customHeight="1" hidden="1">
      <c r="A114" s="104"/>
      <c r="B114" s="10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4"/>
      <c r="O114" s="107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</row>
    <row r="115" spans="1:58" s="101" customFormat="1" ht="12.75" customHeight="1" hidden="1">
      <c r="A115" s="104"/>
      <c r="B115" s="10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4"/>
      <c r="O115" s="107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</row>
    <row r="116" spans="1:58" s="101" customFormat="1" ht="12.75" customHeight="1" hidden="1">
      <c r="A116" s="104"/>
      <c r="B116" s="10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4"/>
      <c r="O116" s="107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</row>
    <row r="117" spans="1:58" s="101" customFormat="1" ht="12.75" customHeight="1" hidden="1">
      <c r="A117" s="104"/>
      <c r="B117" s="10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4"/>
      <c r="O117" s="107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</row>
    <row r="118" spans="1:58" s="101" customFormat="1" ht="12.75" customHeight="1" hidden="1">
      <c r="A118" s="104"/>
      <c r="B118" s="109" t="s">
        <v>0</v>
      </c>
      <c r="C118" s="110">
        <f>D3*Árak!C2</f>
        <v>0</v>
      </c>
      <c r="D118" s="110">
        <f>F3*Árak!D2</f>
        <v>0</v>
      </c>
      <c r="E118" s="110">
        <f>H3*Árak!E2</f>
        <v>0</v>
      </c>
      <c r="F118" s="110">
        <f>J3*Árak!F2</f>
        <v>0</v>
      </c>
      <c r="G118" s="110">
        <f>L3*Árak!G2</f>
        <v>0</v>
      </c>
      <c r="H118" s="110">
        <f>C30*Árak!B28</f>
        <v>0</v>
      </c>
      <c r="I118" s="110">
        <f>N58*Árak!H58</f>
        <v>0</v>
      </c>
      <c r="J118" s="110">
        <f>C52*Árak!B53</f>
        <v>0</v>
      </c>
      <c r="K118" s="110"/>
      <c r="L118" s="110"/>
      <c r="M118" s="110"/>
      <c r="N118" s="111"/>
      <c r="O118" s="112"/>
      <c r="P118" s="112"/>
      <c r="Q118" s="112"/>
      <c r="R118" s="112"/>
      <c r="S118" s="112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</row>
    <row r="119" spans="1:58" s="101" customFormat="1" ht="12.75" customHeight="1" hidden="1">
      <c r="A119" s="104"/>
      <c r="B119" s="109" t="s">
        <v>2</v>
      </c>
      <c r="C119" s="110">
        <f>D4*Árak!C3</f>
        <v>0</v>
      </c>
      <c r="D119" s="110">
        <f>F4*Árak!D3</f>
        <v>0</v>
      </c>
      <c r="E119" s="110">
        <f>H4*Árak!E3</f>
        <v>0</v>
      </c>
      <c r="F119" s="110">
        <f>J4*Árak!F3</f>
        <v>0</v>
      </c>
      <c r="G119" s="110">
        <f>L4*Árak!G3</f>
        <v>0</v>
      </c>
      <c r="H119" s="110">
        <f>C31*Árak!B29</f>
        <v>0</v>
      </c>
      <c r="I119" s="110">
        <f>P58*Árak!I58</f>
        <v>0</v>
      </c>
      <c r="J119" s="110">
        <f>C53*Árak!B54</f>
        <v>0</v>
      </c>
      <c r="K119" s="110"/>
      <c r="L119" s="110"/>
      <c r="M119" s="110"/>
      <c r="N119" s="111"/>
      <c r="O119" s="112"/>
      <c r="P119" s="112"/>
      <c r="Q119" s="112"/>
      <c r="R119" s="112"/>
      <c r="S119" s="112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</row>
    <row r="120" spans="1:58" s="101" customFormat="1" ht="12.75" customHeight="1" hidden="1">
      <c r="A120" s="104"/>
      <c r="B120" s="109" t="s">
        <v>3</v>
      </c>
      <c r="C120" s="110">
        <f>D5*Árak!C4</f>
        <v>0</v>
      </c>
      <c r="D120" s="110">
        <f>F5*Árak!D4</f>
        <v>0</v>
      </c>
      <c r="E120" s="110">
        <f>H5*Árak!E4</f>
        <v>0</v>
      </c>
      <c r="F120" s="110">
        <f>J5*Árak!F4</f>
        <v>0</v>
      </c>
      <c r="G120" s="110">
        <f>L5*Árak!G4</f>
        <v>0</v>
      </c>
      <c r="H120" s="110">
        <f>C32*Árak!B30</f>
        <v>0</v>
      </c>
      <c r="I120" s="110"/>
      <c r="J120" s="110">
        <f>C54*Árak!B55</f>
        <v>0</v>
      </c>
      <c r="K120" s="110"/>
      <c r="L120" s="110"/>
      <c r="M120" s="110"/>
      <c r="N120" s="111"/>
      <c r="O120" s="112"/>
      <c r="P120" s="112"/>
      <c r="Q120" s="112"/>
      <c r="R120" s="112"/>
      <c r="S120" s="112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</row>
    <row r="121" spans="1:58" s="101" customFormat="1" ht="12.75" customHeight="1" hidden="1">
      <c r="A121" s="104"/>
      <c r="B121" s="109" t="s">
        <v>5</v>
      </c>
      <c r="C121" s="110">
        <f>D6*Árak!C5</f>
        <v>0</v>
      </c>
      <c r="D121" s="110">
        <f>F6*Árak!D5</f>
        <v>0</v>
      </c>
      <c r="E121" s="110">
        <f>H6*Árak!E5</f>
        <v>0</v>
      </c>
      <c r="F121" s="110">
        <f>J6*Árak!F5</f>
        <v>0</v>
      </c>
      <c r="G121" s="110">
        <f>L6*Árak!G5</f>
        <v>0</v>
      </c>
      <c r="H121" s="110">
        <f>C33*Árak!B31</f>
        <v>0</v>
      </c>
      <c r="I121" s="110"/>
      <c r="J121" s="110">
        <f>C55*Árak!B56</f>
        <v>0</v>
      </c>
      <c r="K121" s="110"/>
      <c r="L121" s="110"/>
      <c r="M121" s="110"/>
      <c r="N121" s="111"/>
      <c r="O121" s="112"/>
      <c r="P121" s="112"/>
      <c r="Q121" s="112"/>
      <c r="R121" s="112"/>
      <c r="S121" s="112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</row>
    <row r="122" spans="1:58" s="101" customFormat="1" ht="12.75" customHeight="1" hidden="1">
      <c r="A122" s="104"/>
      <c r="B122" s="109" t="s">
        <v>6</v>
      </c>
      <c r="C122" s="110">
        <f>D7*Árak!C6</f>
        <v>0</v>
      </c>
      <c r="D122" s="110">
        <f>F7*Árak!D6</f>
        <v>0</v>
      </c>
      <c r="E122" s="110">
        <f>H7*Árak!E6</f>
        <v>0</v>
      </c>
      <c r="F122" s="110">
        <f>J7*Árak!F6</f>
        <v>0</v>
      </c>
      <c r="G122" s="110">
        <f>L7*Árak!G6</f>
        <v>0</v>
      </c>
      <c r="H122" s="110">
        <f>C34*Árak!B32</f>
        <v>0</v>
      </c>
      <c r="I122" s="110"/>
      <c r="J122" s="110" t="e">
        <f>C56*Árak!#REF!</f>
        <v>#REF!</v>
      </c>
      <c r="K122" s="110"/>
      <c r="L122" s="110"/>
      <c r="M122" s="110"/>
      <c r="N122" s="111"/>
      <c r="O122" s="112"/>
      <c r="P122" s="112"/>
      <c r="Q122" s="112"/>
      <c r="R122" s="112"/>
      <c r="S122" s="112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</row>
    <row r="123" spans="1:58" s="101" customFormat="1" ht="12.75" customHeight="1" hidden="1">
      <c r="A123" s="104"/>
      <c r="B123" s="109" t="s">
        <v>7</v>
      </c>
      <c r="C123" s="110">
        <f>D8*Árak!C7</f>
        <v>0</v>
      </c>
      <c r="D123" s="110">
        <f>F8*Árak!D7</f>
        <v>0</v>
      </c>
      <c r="E123" s="110">
        <f>H8*Árak!E7</f>
        <v>0</v>
      </c>
      <c r="F123" s="110">
        <f>J8*Árak!F7</f>
        <v>0</v>
      </c>
      <c r="G123" s="110">
        <f>L8*Árak!G7</f>
        <v>0</v>
      </c>
      <c r="H123" s="110">
        <f>C35*Árak!B34</f>
        <v>0</v>
      </c>
      <c r="I123" s="110"/>
      <c r="J123" s="110">
        <f>C57*Árak!B57</f>
        <v>0</v>
      </c>
      <c r="K123" s="110"/>
      <c r="L123" s="110"/>
      <c r="M123" s="110"/>
      <c r="N123" s="111"/>
      <c r="O123" s="112"/>
      <c r="P123" s="112"/>
      <c r="Q123" s="112"/>
      <c r="R123" s="112"/>
      <c r="S123" s="112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</row>
    <row r="124" spans="1:58" s="101" customFormat="1" ht="12.75" customHeight="1" hidden="1">
      <c r="A124" s="104"/>
      <c r="B124" s="109" t="s">
        <v>9</v>
      </c>
      <c r="C124" s="110">
        <f>D9*Árak!C8</f>
        <v>0</v>
      </c>
      <c r="D124" s="110">
        <f>F9*Árak!D8</f>
        <v>0</v>
      </c>
      <c r="E124" s="110">
        <f>H9*Árak!E8</f>
        <v>0</v>
      </c>
      <c r="F124" s="110">
        <f>J9*Árak!F8</f>
        <v>0</v>
      </c>
      <c r="G124" s="110">
        <f>L9*Árak!G8</f>
        <v>0</v>
      </c>
      <c r="H124" s="110">
        <f>C36*Árak!B35</f>
        <v>0</v>
      </c>
      <c r="I124" s="110"/>
      <c r="J124" s="110">
        <f>C58*Árak!B58</f>
        <v>0</v>
      </c>
      <c r="K124" s="110"/>
      <c r="L124" s="110"/>
      <c r="M124" s="110"/>
      <c r="N124" s="111"/>
      <c r="O124" s="112"/>
      <c r="P124" s="112"/>
      <c r="Q124" s="112"/>
      <c r="R124" s="112"/>
      <c r="S124" s="112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</row>
    <row r="125" spans="1:58" s="101" customFormat="1" ht="12.75" customHeight="1" hidden="1">
      <c r="A125" s="104"/>
      <c r="B125" s="109" t="s">
        <v>11</v>
      </c>
      <c r="C125" s="110">
        <f>D10*Árak!C9</f>
        <v>0</v>
      </c>
      <c r="D125" s="110">
        <f>F10*Árak!D9</f>
        <v>0</v>
      </c>
      <c r="E125" s="110">
        <f>H10*Árak!E9</f>
        <v>0</v>
      </c>
      <c r="F125" s="110">
        <f>J10*Árak!F9</f>
        <v>0</v>
      </c>
      <c r="G125" s="110">
        <f>L10*Árak!G9</f>
        <v>0</v>
      </c>
      <c r="H125" s="110">
        <f>C37*Árak!B36</f>
        <v>0</v>
      </c>
      <c r="I125" s="110"/>
      <c r="J125" s="110" t="e">
        <f>C66*Árak!#REF!</f>
        <v>#REF!</v>
      </c>
      <c r="K125" s="110"/>
      <c r="L125" s="110"/>
      <c r="M125" s="110"/>
      <c r="N125" s="111"/>
      <c r="O125" s="112"/>
      <c r="P125" s="112"/>
      <c r="Q125" s="112"/>
      <c r="R125" s="112"/>
      <c r="S125" s="112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</row>
    <row r="126" spans="1:58" s="101" customFormat="1" ht="12.75" customHeight="1" hidden="1">
      <c r="A126" s="104"/>
      <c r="B126" s="109" t="s">
        <v>90</v>
      </c>
      <c r="C126" s="110">
        <f>D11*Árak!C10</f>
        <v>0</v>
      </c>
      <c r="D126" s="110">
        <f>F11*Árak!D10</f>
        <v>0</v>
      </c>
      <c r="E126" s="110">
        <f>H11*Árak!E10</f>
        <v>0</v>
      </c>
      <c r="F126" s="110">
        <f>J11*Árak!F10</f>
        <v>0</v>
      </c>
      <c r="G126" s="110">
        <f>L11*Árak!G10</f>
        <v>0</v>
      </c>
      <c r="H126" s="110">
        <f>C38*Árak!B37</f>
        <v>0</v>
      </c>
      <c r="I126" s="110"/>
      <c r="J126" s="110" t="e">
        <f>C71*Árak!#REF!</f>
        <v>#REF!</v>
      </c>
      <c r="K126" s="110"/>
      <c r="L126" s="110"/>
      <c r="M126" s="110"/>
      <c r="N126" s="111"/>
      <c r="O126" s="112"/>
      <c r="P126" s="112"/>
      <c r="Q126" s="112"/>
      <c r="R126" s="112"/>
      <c r="S126" s="112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</row>
    <row r="127" spans="1:58" s="101" customFormat="1" ht="12.75" customHeight="1" hidden="1">
      <c r="A127" s="104"/>
      <c r="B127" s="109" t="s">
        <v>91</v>
      </c>
      <c r="C127" s="110">
        <f>D12*Árak!C11</f>
        <v>0</v>
      </c>
      <c r="D127" s="110">
        <f>F12*Árak!D11</f>
        <v>0</v>
      </c>
      <c r="E127" s="110">
        <f>H12*Árak!E11</f>
        <v>0</v>
      </c>
      <c r="F127" s="110">
        <f>J12*Árak!F11</f>
        <v>0</v>
      </c>
      <c r="G127" s="110">
        <f>L12*Árak!G11</f>
        <v>0</v>
      </c>
      <c r="H127" s="110">
        <f>C39*Árak!B38</f>
        <v>0</v>
      </c>
      <c r="I127" s="110"/>
      <c r="J127" s="110" t="e">
        <f>C72*Árak!#REF!</f>
        <v>#REF!</v>
      </c>
      <c r="K127" s="110"/>
      <c r="L127" s="110"/>
      <c r="M127" s="110"/>
      <c r="N127" s="111"/>
      <c r="O127" s="112"/>
      <c r="P127" s="112"/>
      <c r="Q127" s="112"/>
      <c r="R127" s="112"/>
      <c r="S127" s="112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</row>
    <row r="128" spans="1:58" s="101" customFormat="1" ht="12.75" customHeight="1" hidden="1">
      <c r="A128" s="104"/>
      <c r="B128" s="109" t="s">
        <v>92</v>
      </c>
      <c r="C128" s="110">
        <f>D13*Árak!C12</f>
        <v>0</v>
      </c>
      <c r="D128" s="110">
        <f>F13*Árak!D12</f>
        <v>0</v>
      </c>
      <c r="E128" s="110">
        <f>H13*Árak!E12</f>
        <v>0</v>
      </c>
      <c r="F128" s="110">
        <f>J13*Árak!F12</f>
        <v>0</v>
      </c>
      <c r="G128" s="110">
        <f>L13*Árak!G12</f>
        <v>0</v>
      </c>
      <c r="H128" s="110">
        <f>C40*Árak!B41</f>
        <v>0</v>
      </c>
      <c r="I128" s="110"/>
      <c r="J128" s="110">
        <f>C73*Árak!B66</f>
        <v>0</v>
      </c>
      <c r="K128" s="110"/>
      <c r="L128" s="110"/>
      <c r="M128" s="110"/>
      <c r="N128" s="111"/>
      <c r="O128" s="112"/>
      <c r="P128" s="112"/>
      <c r="Q128" s="112"/>
      <c r="R128" s="112"/>
      <c r="S128" s="112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</row>
    <row r="129" spans="1:58" s="101" customFormat="1" ht="12.75" customHeight="1" hidden="1">
      <c r="A129" s="104"/>
      <c r="B129" s="109" t="s">
        <v>93</v>
      </c>
      <c r="C129" s="110">
        <f>D14*Árak!C13</f>
        <v>0</v>
      </c>
      <c r="D129" s="110">
        <f>F14*Árak!D13</f>
        <v>0</v>
      </c>
      <c r="E129" s="110">
        <f>H14*Árak!E13</f>
        <v>0</v>
      </c>
      <c r="F129" s="110">
        <f>J14*Árak!F13</f>
        <v>0</v>
      </c>
      <c r="G129" s="110">
        <f>L14*Árak!G13</f>
        <v>0</v>
      </c>
      <c r="H129" s="110">
        <f>C41*Árak!B42</f>
        <v>0</v>
      </c>
      <c r="I129" s="110"/>
      <c r="J129" s="110">
        <f>C74*Árak!B67</f>
        <v>0</v>
      </c>
      <c r="K129" s="110"/>
      <c r="L129" s="110"/>
      <c r="M129" s="110"/>
      <c r="N129" s="111"/>
      <c r="O129" s="112"/>
      <c r="P129" s="112"/>
      <c r="Q129" s="112"/>
      <c r="R129" s="112"/>
      <c r="S129" s="112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</row>
    <row r="130" spans="1:58" s="101" customFormat="1" ht="12.75" customHeight="1" hidden="1">
      <c r="A130" s="104"/>
      <c r="B130" s="109" t="s">
        <v>19</v>
      </c>
      <c r="C130" s="110">
        <f>D15*Árak!C14</f>
        <v>0</v>
      </c>
      <c r="D130" s="110">
        <f>F15*Árak!D14</f>
        <v>0</v>
      </c>
      <c r="E130" s="110">
        <f>H15*Árak!E14</f>
        <v>0</v>
      </c>
      <c r="F130" s="110">
        <f>J15*Árak!F14</f>
        <v>0</v>
      </c>
      <c r="G130" s="110">
        <f>L15*Árak!G14</f>
        <v>0</v>
      </c>
      <c r="H130" s="110">
        <f>C42*Árak!B43</f>
        <v>0</v>
      </c>
      <c r="I130" s="110"/>
      <c r="J130" s="110">
        <f>C75*Árak!B68</f>
        <v>0</v>
      </c>
      <c r="K130" s="110"/>
      <c r="L130" s="110"/>
      <c r="M130" s="110"/>
      <c r="N130" s="111"/>
      <c r="O130" s="112"/>
      <c r="P130" s="112"/>
      <c r="Q130" s="112"/>
      <c r="R130" s="112"/>
      <c r="S130" s="112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</row>
    <row r="131" spans="1:58" s="101" customFormat="1" ht="12.75" customHeight="1" hidden="1">
      <c r="A131" s="104"/>
      <c r="B131" s="109" t="s">
        <v>21</v>
      </c>
      <c r="C131" s="110">
        <f>D16*Árak!C15</f>
        <v>0</v>
      </c>
      <c r="D131" s="110">
        <f>F16*Árak!D15</f>
        <v>0</v>
      </c>
      <c r="E131" s="110">
        <f>H16*Árak!E15</f>
        <v>0</v>
      </c>
      <c r="F131" s="110">
        <f>J16*Árak!F15</f>
        <v>0</v>
      </c>
      <c r="G131" s="110">
        <f>L16*Árak!G15</f>
        <v>0</v>
      </c>
      <c r="H131" s="110">
        <f>C43*Árak!B44</f>
        <v>0</v>
      </c>
      <c r="I131" s="110"/>
      <c r="J131" s="110">
        <f>C76*Árak!B69</f>
        <v>0</v>
      </c>
      <c r="K131" s="110"/>
      <c r="L131" s="110"/>
      <c r="M131" s="110"/>
      <c r="N131" s="111"/>
      <c r="O131" s="112"/>
      <c r="P131" s="112"/>
      <c r="Q131" s="112"/>
      <c r="R131" s="112"/>
      <c r="S131" s="112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</row>
    <row r="132" spans="1:58" s="101" customFormat="1" ht="12.75" customHeight="1" hidden="1">
      <c r="A132" s="104"/>
      <c r="B132" s="109" t="s">
        <v>23</v>
      </c>
      <c r="C132" s="110" t="e">
        <f>D17*Árak!#REF!</f>
        <v>#REF!</v>
      </c>
      <c r="D132" s="110" t="e">
        <f>F17*Árak!#REF!</f>
        <v>#REF!</v>
      </c>
      <c r="E132" s="110" t="e">
        <f>H17*Árak!#REF!</f>
        <v>#REF!</v>
      </c>
      <c r="F132" s="110" t="e">
        <f>J17*Árak!#REF!</f>
        <v>#REF!</v>
      </c>
      <c r="G132" s="110" t="e">
        <f>L17*Árak!#REF!</f>
        <v>#REF!</v>
      </c>
      <c r="H132" s="110">
        <f>C46*Árak!B47</f>
        <v>0</v>
      </c>
      <c r="I132" s="110"/>
      <c r="J132" s="110">
        <f>C77*Árak!B70</f>
        <v>0</v>
      </c>
      <c r="K132" s="110"/>
      <c r="L132" s="110"/>
      <c r="M132" s="110"/>
      <c r="N132" s="111"/>
      <c r="O132" s="112"/>
      <c r="P132" s="112"/>
      <c r="Q132" s="112"/>
      <c r="R132" s="112"/>
      <c r="S132" s="112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</row>
    <row r="133" spans="1:58" s="101" customFormat="1" ht="12.75" customHeight="1" hidden="1">
      <c r="A133" s="104"/>
      <c r="B133" s="109" t="s">
        <v>24</v>
      </c>
      <c r="C133" s="110">
        <f>D18*Árak!C17</f>
        <v>0</v>
      </c>
      <c r="D133" s="110">
        <f>F18*Árak!D17</f>
        <v>0</v>
      </c>
      <c r="E133" s="110">
        <f>H18*Árak!E17</f>
        <v>0</v>
      </c>
      <c r="F133" s="110">
        <f>J18*Árak!F17</f>
        <v>0</v>
      </c>
      <c r="G133" s="110">
        <f>L18*Árak!G17</f>
        <v>0</v>
      </c>
      <c r="H133" s="110">
        <f>C48*Árak!B48</f>
        <v>0</v>
      </c>
      <c r="I133" s="110"/>
      <c r="J133" s="110">
        <f>C78*Árak!B71</f>
        <v>0</v>
      </c>
      <c r="K133" s="110"/>
      <c r="L133" s="110"/>
      <c r="M133" s="110"/>
      <c r="N133" s="111"/>
      <c r="O133" s="112"/>
      <c r="P133" s="112"/>
      <c r="Q133" s="112"/>
      <c r="R133" s="112"/>
      <c r="S133" s="112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</row>
    <row r="134" spans="1:58" s="101" customFormat="1" ht="12.75" customHeight="1" hidden="1">
      <c r="A134" s="104"/>
      <c r="B134" s="109" t="s">
        <v>26</v>
      </c>
      <c r="C134" s="110">
        <f>D19*Árak!C18</f>
        <v>0</v>
      </c>
      <c r="D134" s="110">
        <f>F19*Árak!D18</f>
        <v>0</v>
      </c>
      <c r="E134" s="110">
        <f>H19*Árak!E18</f>
        <v>0</v>
      </c>
      <c r="F134" s="110">
        <f>J19*Árak!F18</f>
        <v>0</v>
      </c>
      <c r="G134" s="110">
        <f>L19*Árak!G18</f>
        <v>0</v>
      </c>
      <c r="H134" s="110">
        <f>C49*Árak!B49</f>
        <v>0</v>
      </c>
      <c r="I134" s="110"/>
      <c r="J134" s="110">
        <f>C79*Árak!B72</f>
        <v>0</v>
      </c>
      <c r="K134" s="110"/>
      <c r="L134" s="110"/>
      <c r="M134" s="110"/>
      <c r="N134" s="111"/>
      <c r="O134" s="112"/>
      <c r="P134" s="112"/>
      <c r="Q134" s="112"/>
      <c r="R134" s="112"/>
      <c r="S134" s="112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</row>
    <row r="135" spans="1:58" s="101" customFormat="1" ht="12.75" customHeight="1" hidden="1">
      <c r="A135" s="104"/>
      <c r="B135" s="109" t="s">
        <v>95</v>
      </c>
      <c r="C135" s="110">
        <f>D20*Árak!C19</f>
        <v>0</v>
      </c>
      <c r="D135" s="110">
        <f>F20*Árak!D19</f>
        <v>0</v>
      </c>
      <c r="E135" s="110">
        <f>H20*Árak!E19</f>
        <v>0</v>
      </c>
      <c r="F135" s="110">
        <f>J20*Árak!F19</f>
        <v>0</v>
      </c>
      <c r="G135" s="110">
        <f>L20*Árak!G19</f>
        <v>0</v>
      </c>
      <c r="H135" s="110">
        <f>C50*Árak!B50</f>
        <v>0</v>
      </c>
      <c r="I135" s="110"/>
      <c r="J135" s="110" t="e">
        <f>C80*Árak!#REF!</f>
        <v>#REF!</v>
      </c>
      <c r="K135" s="110"/>
      <c r="L135" s="110"/>
      <c r="M135" s="110"/>
      <c r="N135" s="111"/>
      <c r="O135" s="112"/>
      <c r="P135" s="112"/>
      <c r="Q135" s="112"/>
      <c r="R135" s="112"/>
      <c r="S135" s="112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</row>
    <row r="136" spans="1:58" s="101" customFormat="1" ht="12.75" customHeight="1" hidden="1">
      <c r="A136" s="104"/>
      <c r="B136" s="109" t="s">
        <v>96</v>
      </c>
      <c r="C136" s="110">
        <f>D21*Árak!C20</f>
        <v>0</v>
      </c>
      <c r="D136" s="110">
        <f>F21*Árak!D20</f>
        <v>0</v>
      </c>
      <c r="E136" s="110">
        <f>H21*Árak!E20</f>
        <v>0</v>
      </c>
      <c r="F136" s="110">
        <f>J21*Árak!F20</f>
        <v>0</v>
      </c>
      <c r="G136" s="110">
        <f>L21*Árak!G20</f>
        <v>0</v>
      </c>
      <c r="H136" s="110">
        <f>C51*Árak!B51</f>
        <v>0</v>
      </c>
      <c r="I136" s="110"/>
      <c r="J136" s="110" t="e">
        <f>C81*Árak!#REF!</f>
        <v>#REF!</v>
      </c>
      <c r="K136" s="110"/>
      <c r="L136" s="110"/>
      <c r="M136" s="110"/>
      <c r="N136" s="111"/>
      <c r="O136" s="112"/>
      <c r="P136" s="112"/>
      <c r="Q136" s="112"/>
      <c r="R136" s="112"/>
      <c r="S136" s="112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</row>
    <row r="137" spans="1:58" s="101" customFormat="1" ht="12.75" customHeight="1" hidden="1">
      <c r="A137" s="104"/>
      <c r="B137" s="109" t="s">
        <v>97</v>
      </c>
      <c r="C137" s="110">
        <f>D22*Árak!C21</f>
        <v>0</v>
      </c>
      <c r="D137" s="110">
        <f>F22*Árak!D21</f>
        <v>0</v>
      </c>
      <c r="E137" s="110">
        <f>H22*Árak!E21</f>
        <v>0</v>
      </c>
      <c r="F137" s="110">
        <f>J22*Árak!F21</f>
        <v>0</v>
      </c>
      <c r="G137" s="110">
        <f>L22*Árak!G21</f>
        <v>0</v>
      </c>
      <c r="H137" s="110">
        <f>C52*Árak!B52</f>
        <v>0</v>
      </c>
      <c r="I137" s="110"/>
      <c r="J137" s="110" t="e">
        <f>C82*Árak!#REF!</f>
        <v>#REF!</v>
      </c>
      <c r="K137" s="110"/>
      <c r="L137" s="110"/>
      <c r="M137" s="110"/>
      <c r="N137" s="111"/>
      <c r="O137" s="112"/>
      <c r="P137" s="112"/>
      <c r="Q137" s="112"/>
      <c r="R137" s="112"/>
      <c r="S137" s="112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</row>
    <row r="138" spans="1:58" s="101" customFormat="1" ht="12.75" customHeight="1" hidden="1">
      <c r="A138" s="104"/>
      <c r="B138" s="109" t="s">
        <v>98</v>
      </c>
      <c r="C138" s="110">
        <f>D23*Árak!C22</f>
        <v>0</v>
      </c>
      <c r="D138" s="110">
        <f>F23*Árak!D22</f>
        <v>0</v>
      </c>
      <c r="E138" s="110">
        <f>H23*Árak!E22</f>
        <v>0</v>
      </c>
      <c r="F138" s="110">
        <f>J23*Árak!F22</f>
        <v>0</v>
      </c>
      <c r="G138" s="110">
        <f>L23*Árak!G22</f>
        <v>0</v>
      </c>
      <c r="H138" s="110">
        <f>C53*Árak!B53</f>
        <v>0</v>
      </c>
      <c r="I138" s="110"/>
      <c r="J138" s="110" t="e">
        <f>C83*Árak!#REF!</f>
        <v>#REF!</v>
      </c>
      <c r="K138" s="110"/>
      <c r="L138" s="110"/>
      <c r="M138" s="110"/>
      <c r="N138" s="111"/>
      <c r="O138" s="112"/>
      <c r="P138" s="112"/>
      <c r="Q138" s="112"/>
      <c r="R138" s="112"/>
      <c r="S138" s="112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</row>
    <row r="139" spans="1:58" s="101" customFormat="1" ht="12.75" customHeight="1" hidden="1">
      <c r="A139" s="104"/>
      <c r="B139" s="109" t="s">
        <v>99</v>
      </c>
      <c r="C139" s="110">
        <f>D24*Árak!C23</f>
        <v>0</v>
      </c>
      <c r="D139" s="110">
        <f>F24*Árak!D23</f>
        <v>0</v>
      </c>
      <c r="E139" s="110">
        <f>H24*Árak!E23</f>
        <v>0</v>
      </c>
      <c r="F139" s="110">
        <f>J24*Árak!F23</f>
        <v>0</v>
      </c>
      <c r="G139" s="110">
        <f>L24*Árak!G26</f>
        <v>0</v>
      </c>
      <c r="H139" s="110">
        <f>C54*Árak!B54</f>
        <v>0</v>
      </c>
      <c r="I139" s="110"/>
      <c r="J139" s="110" t="e">
        <f>C84*Árak!#REF!</f>
        <v>#REF!</v>
      </c>
      <c r="K139" s="110"/>
      <c r="L139" s="110"/>
      <c r="M139" s="110"/>
      <c r="N139" s="111"/>
      <c r="O139" s="112"/>
      <c r="P139" s="112"/>
      <c r="Q139" s="112"/>
      <c r="R139" s="112"/>
      <c r="S139" s="112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</row>
    <row r="140" spans="1:58" s="101" customFormat="1" ht="12.75" customHeight="1" hidden="1">
      <c r="A140" s="104"/>
      <c r="B140" s="109" t="s">
        <v>100</v>
      </c>
      <c r="C140" s="110">
        <f>D25*Árak!C24</f>
        <v>0</v>
      </c>
      <c r="D140" s="110">
        <f>F25*Árak!D24</f>
        <v>0</v>
      </c>
      <c r="E140" s="110">
        <f>H25*Árak!E24</f>
        <v>0</v>
      </c>
      <c r="F140" s="110">
        <f>J25*Árak!F24</f>
        <v>0</v>
      </c>
      <c r="G140" s="110">
        <f>L25*Árak!G27</f>
        <v>0</v>
      </c>
      <c r="H140" s="110">
        <f>C55*Árak!B55</f>
        <v>0</v>
      </c>
      <c r="I140" s="110"/>
      <c r="J140" s="110">
        <f>C85*Árak!B73</f>
        <v>0</v>
      </c>
      <c r="K140" s="110"/>
      <c r="L140" s="110"/>
      <c r="M140" s="110"/>
      <c r="N140" s="111"/>
      <c r="O140" s="112"/>
      <c r="P140" s="112"/>
      <c r="Q140" s="112"/>
      <c r="R140" s="112"/>
      <c r="S140" s="112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</row>
    <row r="141" spans="1:58" s="113" customFormat="1" ht="12.75" customHeight="1" hidden="1">
      <c r="A141" s="104"/>
      <c r="B141" s="109" t="s">
        <v>30</v>
      </c>
      <c r="C141" s="110">
        <f>D26*Árak!C25</f>
        <v>0</v>
      </c>
      <c r="D141" s="110">
        <f>F26*Árak!D25</f>
        <v>0</v>
      </c>
      <c r="E141" s="110">
        <f>H26*Árak!E25</f>
        <v>0</v>
      </c>
      <c r="F141" s="110">
        <f>J26*Árak!F25</f>
        <v>0</v>
      </c>
      <c r="G141" s="110">
        <f>L26*Árak!G25</f>
        <v>0</v>
      </c>
      <c r="H141" s="110">
        <f>C56*Árak!B56</f>
        <v>0</v>
      </c>
      <c r="I141" s="110"/>
      <c r="J141" s="110">
        <f>C86*Árak!B74</f>
        <v>0</v>
      </c>
      <c r="K141" s="110"/>
      <c r="L141" s="110"/>
      <c r="M141" s="110"/>
      <c r="N141" s="111"/>
      <c r="O141" s="112"/>
      <c r="P141" s="112"/>
      <c r="Q141" s="112"/>
      <c r="R141" s="112"/>
      <c r="S141" s="112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</row>
    <row r="142" spans="1:58" s="113" customFormat="1" ht="15" hidden="1">
      <c r="A142" s="104"/>
      <c r="B142" s="109" t="s">
        <v>101</v>
      </c>
      <c r="C142" s="110">
        <f>D27*Árak!C26</f>
        <v>0</v>
      </c>
      <c r="D142" s="110">
        <f>F27*Árak!D26</f>
        <v>0</v>
      </c>
      <c r="E142" s="110">
        <f>H27*Árak!E26</f>
        <v>0</v>
      </c>
      <c r="F142" s="110">
        <f>J27*Árak!F26</f>
        <v>0</v>
      </c>
      <c r="G142" s="110" t="e">
        <f>L27*Árak!#REF!</f>
        <v>#REF!</v>
      </c>
      <c r="H142" s="110" t="e">
        <f>C57*Árak!#REF!</f>
        <v>#REF!</v>
      </c>
      <c r="I142" s="110"/>
      <c r="J142" s="110">
        <f>C87*Árak!B75</f>
        <v>0</v>
      </c>
      <c r="K142" s="110"/>
      <c r="L142" s="110"/>
      <c r="M142" s="110"/>
      <c r="N142" s="111"/>
      <c r="O142" s="112"/>
      <c r="P142" s="112"/>
      <c r="Q142" s="112"/>
      <c r="R142" s="112"/>
      <c r="S142" s="112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</row>
    <row r="143" spans="1:58" s="113" customFormat="1" ht="15" hidden="1">
      <c r="A143" s="104"/>
      <c r="B143" s="109" t="s">
        <v>103</v>
      </c>
      <c r="C143" s="110">
        <f>D28*Árak!C27</f>
        <v>0</v>
      </c>
      <c r="D143" s="110">
        <f>F28*Árak!D27</f>
        <v>0</v>
      </c>
      <c r="E143" s="110">
        <f>H28*Árak!E27</f>
        <v>0</v>
      </c>
      <c r="F143" s="110">
        <f>J28*Árak!F27</f>
        <v>0</v>
      </c>
      <c r="G143" s="110" t="e">
        <f>L28*Árak!#REF!</f>
        <v>#REF!</v>
      </c>
      <c r="H143" s="110">
        <f>C58*Árak!B57</f>
        <v>0</v>
      </c>
      <c r="I143" s="110"/>
      <c r="J143" s="110">
        <f>C88*Árak!B76</f>
        <v>0</v>
      </c>
      <c r="K143" s="110"/>
      <c r="L143" s="110"/>
      <c r="M143" s="110"/>
      <c r="N143" s="111"/>
      <c r="O143" s="112"/>
      <c r="P143" s="112"/>
      <c r="Q143" s="112"/>
      <c r="R143" s="112"/>
      <c r="S143" s="112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</row>
    <row r="144" spans="1:58" ht="15" hidden="1">
      <c r="A144" s="104"/>
      <c r="B144" s="109" t="s">
        <v>33</v>
      </c>
      <c r="C144" s="110" t="e">
        <f>D29*Árak!#REF!</f>
        <v>#REF!</v>
      </c>
      <c r="D144" s="110" t="e">
        <f>F29*Árak!#REF!</f>
        <v>#REF!</v>
      </c>
      <c r="E144" s="110" t="e">
        <f>H29*Árak!#REF!</f>
        <v>#REF!</v>
      </c>
      <c r="F144" s="110" t="e">
        <f>J29*Árak!#REF!</f>
        <v>#REF!</v>
      </c>
      <c r="G144" s="110" t="e">
        <f>L29*Árak!#REF!</f>
        <v>#REF!</v>
      </c>
      <c r="H144" s="110">
        <f>C66*Árak!B58</f>
        <v>0</v>
      </c>
      <c r="I144" s="112"/>
      <c r="J144" s="110">
        <f>C89*Árak!B77</f>
        <v>0</v>
      </c>
      <c r="K144" s="112"/>
      <c r="L144" s="112"/>
      <c r="M144" s="112"/>
      <c r="N144" s="111"/>
      <c r="O144" s="112"/>
      <c r="P144" s="112"/>
      <c r="Q144" s="112"/>
      <c r="R144" s="112"/>
      <c r="S144" s="112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</row>
    <row r="145" spans="1:58" ht="15" hidden="1">
      <c r="A145" s="104"/>
      <c r="B145" s="109" t="s">
        <v>104</v>
      </c>
      <c r="C145" s="110">
        <f>D30*Árak!C28</f>
        <v>0</v>
      </c>
      <c r="D145" s="110">
        <f>F30*Árak!D28</f>
        <v>0</v>
      </c>
      <c r="E145" s="110">
        <f>H30*Árak!E28</f>
        <v>0</v>
      </c>
      <c r="F145" s="110">
        <f>J30*Árak!F28</f>
        <v>0</v>
      </c>
      <c r="G145" s="110">
        <f>L30*Árak!G28</f>
        <v>0</v>
      </c>
      <c r="H145" s="110" t="e">
        <f>C71*Árak!#REF!</f>
        <v>#REF!</v>
      </c>
      <c r="I145" s="110"/>
      <c r="J145" s="110">
        <f>C90*Árak!B78</f>
        <v>0</v>
      </c>
      <c r="K145" s="110"/>
      <c r="L145" s="110"/>
      <c r="M145" s="110"/>
      <c r="N145" s="111"/>
      <c r="O145" s="112"/>
      <c r="P145" s="112"/>
      <c r="Q145" s="112"/>
      <c r="R145" s="112"/>
      <c r="S145" s="112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</row>
    <row r="146" spans="1:58" ht="15" hidden="1">
      <c r="A146" s="104"/>
      <c r="B146" s="109" t="s">
        <v>36</v>
      </c>
      <c r="C146" s="110">
        <f>D31*Árak!C29</f>
        <v>0</v>
      </c>
      <c r="D146" s="110">
        <f>F31*Árak!D29</f>
        <v>0</v>
      </c>
      <c r="E146" s="110">
        <f>H31*Árak!E29</f>
        <v>0</v>
      </c>
      <c r="F146" s="110">
        <f>J31*Árak!F29</f>
        <v>0</v>
      </c>
      <c r="G146" s="110">
        <f>L31*Árak!G29</f>
        <v>0</v>
      </c>
      <c r="H146" s="110" t="e">
        <f>C72*Árak!#REF!</f>
        <v>#REF!</v>
      </c>
      <c r="I146" s="112"/>
      <c r="J146" s="110">
        <f>C91*Árak!B79</f>
        <v>0</v>
      </c>
      <c r="K146" s="112"/>
      <c r="L146" s="112"/>
      <c r="M146" s="112"/>
      <c r="N146" s="111"/>
      <c r="O146" s="112"/>
      <c r="P146" s="112"/>
      <c r="Q146" s="112"/>
      <c r="R146" s="112"/>
      <c r="S146" s="112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</row>
    <row r="147" spans="1:58" ht="15" hidden="1">
      <c r="A147" s="104"/>
      <c r="B147" s="109" t="s">
        <v>38</v>
      </c>
      <c r="C147" s="110">
        <f>D32*Árak!C30</f>
        <v>0</v>
      </c>
      <c r="D147" s="110">
        <f>F32*Árak!D30</f>
        <v>0</v>
      </c>
      <c r="E147" s="110">
        <f>H32*Árak!E30</f>
        <v>0</v>
      </c>
      <c r="F147" s="110">
        <f>J32*Árak!F30</f>
        <v>0</v>
      </c>
      <c r="G147" s="110">
        <f>L32*Árak!G30</f>
        <v>0</v>
      </c>
      <c r="H147" s="110" t="e">
        <f>C73*Árak!#REF!</f>
        <v>#REF!</v>
      </c>
      <c r="I147" s="112"/>
      <c r="J147" s="110">
        <f>C92*Árak!B80</f>
        <v>0</v>
      </c>
      <c r="K147" s="112"/>
      <c r="L147" s="112"/>
      <c r="M147" s="112"/>
      <c r="N147" s="111"/>
      <c r="O147" s="112"/>
      <c r="P147" s="112"/>
      <c r="Q147" s="112"/>
      <c r="R147" s="112"/>
      <c r="S147" s="112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</row>
    <row r="148" spans="1:58" s="114" customFormat="1" ht="15" hidden="1">
      <c r="A148" s="104"/>
      <c r="B148" s="109" t="s">
        <v>39</v>
      </c>
      <c r="C148" s="110">
        <f>D33*Árak!C31</f>
        <v>0</v>
      </c>
      <c r="D148" s="110">
        <f>F33*Árak!D31</f>
        <v>0</v>
      </c>
      <c r="E148" s="110">
        <f>H33*Árak!E31</f>
        <v>0</v>
      </c>
      <c r="F148" s="110">
        <f>J33*Árak!F31</f>
        <v>0</v>
      </c>
      <c r="G148" s="110">
        <f>L33*Árak!G31</f>
        <v>0</v>
      </c>
      <c r="H148" s="110">
        <f>C74*Árak!B66</f>
        <v>0</v>
      </c>
      <c r="I148" s="112"/>
      <c r="J148" s="110">
        <f>C93*Árak!B81</f>
        <v>0</v>
      </c>
      <c r="K148" s="112"/>
      <c r="L148" s="112"/>
      <c r="M148" s="112"/>
      <c r="N148" s="111"/>
      <c r="O148" s="112"/>
      <c r="P148" s="112"/>
      <c r="Q148" s="112"/>
      <c r="R148" s="112"/>
      <c r="S148" s="112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</row>
    <row r="149" spans="1:58" s="114" customFormat="1" ht="15" hidden="1">
      <c r="A149" s="104"/>
      <c r="B149" s="109" t="s">
        <v>40</v>
      </c>
      <c r="C149" s="110">
        <f>D34*Árak!C32</f>
        <v>0</v>
      </c>
      <c r="D149" s="110">
        <f>F34*Árak!D32</f>
        <v>0</v>
      </c>
      <c r="E149" s="110">
        <f>H34*Árak!E32</f>
        <v>0</v>
      </c>
      <c r="F149" s="110">
        <f>J34*Árak!F32</f>
        <v>0</v>
      </c>
      <c r="G149" s="110">
        <f>L34*Árak!G32</f>
        <v>0</v>
      </c>
      <c r="H149" s="110">
        <f>C75*Árak!B67</f>
        <v>0</v>
      </c>
      <c r="I149" s="112"/>
      <c r="J149" s="110">
        <f>C94*Árak!B82</f>
        <v>0</v>
      </c>
      <c r="K149" s="112"/>
      <c r="L149" s="112"/>
      <c r="M149" s="112"/>
      <c r="N149" s="111"/>
      <c r="O149" s="112"/>
      <c r="P149" s="112"/>
      <c r="Q149" s="112"/>
      <c r="R149" s="112"/>
      <c r="S149" s="112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</row>
    <row r="150" spans="1:58" s="114" customFormat="1" ht="15" hidden="1">
      <c r="A150" s="104"/>
      <c r="B150" s="115" t="s">
        <v>42</v>
      </c>
      <c r="C150" s="110">
        <f>D35*Árak!C34</f>
        <v>0</v>
      </c>
      <c r="D150" s="110">
        <f>F35*Árak!D34</f>
        <v>0</v>
      </c>
      <c r="E150" s="110">
        <f>H35*Árak!E34</f>
        <v>0</v>
      </c>
      <c r="F150" s="110">
        <f>J35*Árak!F34</f>
        <v>0</v>
      </c>
      <c r="G150" s="110">
        <f>L35*Árak!G34</f>
        <v>0</v>
      </c>
      <c r="H150" s="110">
        <f>C76*Árak!B68</f>
        <v>0</v>
      </c>
      <c r="I150" s="112"/>
      <c r="J150" s="110">
        <f>C95*Árak!B83</f>
        <v>0</v>
      </c>
      <c r="K150" s="112"/>
      <c r="L150" s="112"/>
      <c r="M150" s="112"/>
      <c r="N150" s="111"/>
      <c r="O150" s="112"/>
      <c r="P150" s="112"/>
      <c r="Q150" s="112"/>
      <c r="R150" s="112"/>
      <c r="S150" s="112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</row>
    <row r="151" spans="1:58" s="114" customFormat="1" ht="15" hidden="1">
      <c r="A151" s="85"/>
      <c r="B151" s="115" t="s">
        <v>44</v>
      </c>
      <c r="C151" s="110">
        <f>D36*Árak!C35</f>
        <v>0</v>
      </c>
      <c r="D151" s="110">
        <f>F36*Árak!D35</f>
        <v>0</v>
      </c>
      <c r="E151" s="110">
        <f>H36*Árak!E35</f>
        <v>0</v>
      </c>
      <c r="F151" s="110">
        <f>J36*Árak!F35</f>
        <v>0</v>
      </c>
      <c r="G151" s="110">
        <f>L36*Árak!G35</f>
        <v>0</v>
      </c>
      <c r="H151" s="110">
        <f>C77*Árak!B69</f>
        <v>0</v>
      </c>
      <c r="I151" s="116"/>
      <c r="J151" s="110">
        <f>C96*Árak!B84</f>
        <v>0</v>
      </c>
      <c r="K151" s="116"/>
      <c r="L151" s="116"/>
      <c r="M151" s="116"/>
      <c r="N151" s="115"/>
      <c r="O151" s="116"/>
      <c r="P151" s="116"/>
      <c r="Q151" s="116"/>
      <c r="R151" s="116"/>
      <c r="S151" s="116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</row>
    <row r="152" spans="1:58" s="114" customFormat="1" ht="15" hidden="1">
      <c r="A152" s="85"/>
      <c r="B152" s="115" t="s">
        <v>45</v>
      </c>
      <c r="C152" s="110">
        <f>D37*Árak!C36</f>
        <v>0</v>
      </c>
      <c r="D152" s="110">
        <f>F37*Árak!D36</f>
        <v>0</v>
      </c>
      <c r="E152" s="110">
        <f>H37*Árak!E36</f>
        <v>0</v>
      </c>
      <c r="F152" s="110">
        <f>J37*Árak!F36</f>
        <v>0</v>
      </c>
      <c r="G152" s="110">
        <f>L37*Árak!G36</f>
        <v>0</v>
      </c>
      <c r="H152" s="110">
        <f>C78*Árak!B70</f>
        <v>0</v>
      </c>
      <c r="I152" s="116"/>
      <c r="J152" s="110">
        <f>C97*Árak!B85</f>
        <v>0</v>
      </c>
      <c r="K152" s="116"/>
      <c r="L152" s="116"/>
      <c r="M152" s="116"/>
      <c r="N152" s="115"/>
      <c r="O152" s="116"/>
      <c r="P152" s="116"/>
      <c r="Q152" s="116"/>
      <c r="R152" s="116"/>
      <c r="S152" s="116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</row>
    <row r="153" spans="1:58" s="114" customFormat="1" ht="15" hidden="1">
      <c r="A153" s="85"/>
      <c r="B153" s="115" t="s">
        <v>47</v>
      </c>
      <c r="C153" s="110">
        <f>D38*Árak!C37</f>
        <v>0</v>
      </c>
      <c r="D153" s="110">
        <f>F38*Árak!D37</f>
        <v>0</v>
      </c>
      <c r="E153" s="110">
        <f>H38*Árak!E37</f>
        <v>0</v>
      </c>
      <c r="F153" s="110">
        <f>J38*Árak!F37</f>
        <v>0</v>
      </c>
      <c r="G153" s="110">
        <f>L38*Árak!G37</f>
        <v>0</v>
      </c>
      <c r="H153" s="110">
        <f>C79*Árak!B71</f>
        <v>0</v>
      </c>
      <c r="I153" s="116"/>
      <c r="J153" s="110">
        <f>C98*Árak!B86</f>
        <v>0</v>
      </c>
      <c r="K153" s="116"/>
      <c r="L153" s="116"/>
      <c r="M153" s="116"/>
      <c r="N153" s="115"/>
      <c r="O153" s="116"/>
      <c r="P153" s="116"/>
      <c r="Q153" s="116"/>
      <c r="R153" s="116"/>
      <c r="S153" s="116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</row>
    <row r="154" spans="1:58" s="114" customFormat="1" ht="15" hidden="1">
      <c r="A154" s="85"/>
      <c r="B154" s="109" t="s">
        <v>49</v>
      </c>
      <c r="C154" s="110">
        <f>D39*Árak!C38</f>
        <v>0</v>
      </c>
      <c r="D154" s="110">
        <f>F39*Árak!D38</f>
        <v>0</v>
      </c>
      <c r="E154" s="110">
        <f>H39*Árak!E38</f>
        <v>0</v>
      </c>
      <c r="F154" s="110">
        <f>J39*Árak!F38</f>
        <v>0</v>
      </c>
      <c r="G154" s="110">
        <f>L39*Árak!G38</f>
        <v>0</v>
      </c>
      <c r="H154" s="110">
        <f>C80*Árak!B72</f>
        <v>0</v>
      </c>
      <c r="I154" s="116"/>
      <c r="J154" s="110">
        <f>C99*Árak!B87</f>
        <v>0</v>
      </c>
      <c r="K154" s="116"/>
      <c r="L154" s="116"/>
      <c r="M154" s="116"/>
      <c r="N154" s="115"/>
      <c r="O154" s="116"/>
      <c r="P154" s="116"/>
      <c r="Q154" s="116"/>
      <c r="R154" s="116"/>
      <c r="S154" s="116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</row>
    <row r="155" spans="1:58" s="118" customFormat="1" ht="15" hidden="1">
      <c r="A155" s="117"/>
      <c r="B155" s="109" t="s">
        <v>52</v>
      </c>
      <c r="C155" s="110">
        <f>D40*Árak!C41</f>
        <v>0</v>
      </c>
      <c r="D155" s="110">
        <f>F40*Árak!D41</f>
        <v>0</v>
      </c>
      <c r="E155" s="110">
        <f>H40*Árak!E41</f>
        <v>0</v>
      </c>
      <c r="F155" s="110">
        <f>J40*Árak!F41</f>
        <v>0</v>
      </c>
      <c r="G155" s="110">
        <f>L40*Árak!G41</f>
        <v>0</v>
      </c>
      <c r="H155" s="110" t="e">
        <f>C81*Árak!#REF!</f>
        <v>#REF!</v>
      </c>
      <c r="I155" s="116"/>
      <c r="J155" s="110">
        <f>C100*Árak!B88</f>
        <v>0</v>
      </c>
      <c r="K155" s="116"/>
      <c r="L155" s="116"/>
      <c r="M155" s="116"/>
      <c r="N155" s="115"/>
      <c r="O155" s="116"/>
      <c r="P155" s="116"/>
      <c r="Q155" s="116"/>
      <c r="R155" s="116"/>
      <c r="S155" s="116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</row>
    <row r="156" spans="1:58" s="118" customFormat="1" ht="15" hidden="1">
      <c r="A156" s="117"/>
      <c r="B156" s="109" t="s">
        <v>54</v>
      </c>
      <c r="C156" s="110">
        <f>D41*Árak!C42</f>
        <v>0</v>
      </c>
      <c r="D156" s="110">
        <f>F41*Árak!D42</f>
        <v>0</v>
      </c>
      <c r="E156" s="110">
        <f>H41*Árak!E42</f>
        <v>0</v>
      </c>
      <c r="F156" s="110">
        <f>J41*Árak!F42</f>
        <v>0</v>
      </c>
      <c r="G156" s="110">
        <f>L41*Árak!G42</f>
        <v>0</v>
      </c>
      <c r="H156" s="110" t="e">
        <f>C82*Árak!#REF!</f>
        <v>#REF!</v>
      </c>
      <c r="I156" s="116"/>
      <c r="J156" s="110">
        <f>C101*Árak!B89</f>
        <v>0</v>
      </c>
      <c r="K156" s="116"/>
      <c r="L156" s="116"/>
      <c r="M156" s="116"/>
      <c r="N156" s="115"/>
      <c r="O156" s="116"/>
      <c r="P156" s="116"/>
      <c r="Q156" s="116"/>
      <c r="R156" s="116"/>
      <c r="S156" s="116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</row>
    <row r="157" spans="1:58" s="118" customFormat="1" ht="15" hidden="1">
      <c r="A157" s="117"/>
      <c r="B157" s="109" t="s">
        <v>55</v>
      </c>
      <c r="C157" s="110">
        <f>D42*Árak!C43</f>
        <v>0</v>
      </c>
      <c r="D157" s="110">
        <f>F42*Árak!D43</f>
        <v>0</v>
      </c>
      <c r="E157" s="110">
        <f>H42*Árak!E43</f>
        <v>0</v>
      </c>
      <c r="F157" s="110">
        <f>J42*Árak!F43</f>
        <v>0</v>
      </c>
      <c r="G157" s="110">
        <f>L42*Árak!G43</f>
        <v>0</v>
      </c>
      <c r="H157" s="110" t="e">
        <f>C83*Árak!#REF!</f>
        <v>#REF!</v>
      </c>
      <c r="I157" s="116"/>
      <c r="J157" s="110">
        <f>C102*Árak!B90</f>
        <v>0</v>
      </c>
      <c r="K157" s="116"/>
      <c r="L157" s="116"/>
      <c r="M157" s="116"/>
      <c r="N157" s="115"/>
      <c r="O157" s="116"/>
      <c r="P157" s="116"/>
      <c r="Q157" s="116"/>
      <c r="R157" s="116"/>
      <c r="S157" s="116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</row>
    <row r="158" spans="1:58" s="118" customFormat="1" ht="15" hidden="1">
      <c r="A158" s="117"/>
      <c r="B158" s="109" t="s">
        <v>56</v>
      </c>
      <c r="C158" s="110">
        <f>D43*Árak!C44</f>
        <v>0</v>
      </c>
      <c r="D158" s="110">
        <f>F43*Árak!D44</f>
        <v>0</v>
      </c>
      <c r="E158" s="110">
        <f>H43*Árak!E44</f>
        <v>0</v>
      </c>
      <c r="F158" s="110">
        <f>J43*Árak!F44</f>
        <v>0</v>
      </c>
      <c r="G158" s="110">
        <f>L43*Árak!G44</f>
        <v>0</v>
      </c>
      <c r="H158" s="110" t="e">
        <f>C84*Árak!#REF!</f>
        <v>#REF!</v>
      </c>
      <c r="I158" s="116"/>
      <c r="J158" s="110">
        <f>C103*Árak!B91</f>
        <v>0</v>
      </c>
      <c r="K158" s="116"/>
      <c r="L158" s="116"/>
      <c r="M158" s="116"/>
      <c r="N158" s="115"/>
      <c r="O158" s="116"/>
      <c r="P158" s="116"/>
      <c r="Q158" s="116"/>
      <c r="R158" s="116"/>
      <c r="S158" s="116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</row>
    <row r="159" spans="1:58" s="118" customFormat="1" ht="15" hidden="1">
      <c r="A159" s="117"/>
      <c r="B159" s="109" t="s">
        <v>57</v>
      </c>
      <c r="C159" s="110">
        <f>D46*Árak!C47</f>
        <v>0</v>
      </c>
      <c r="D159" s="110">
        <f>F46*Árak!D47</f>
        <v>0</v>
      </c>
      <c r="E159" s="110">
        <f>H46*Árak!E47</f>
        <v>0</v>
      </c>
      <c r="F159" s="110">
        <f>J46*Árak!F47</f>
        <v>0</v>
      </c>
      <c r="G159" s="110">
        <f>L46*Árak!G47</f>
        <v>0</v>
      </c>
      <c r="H159" s="110" t="e">
        <f>C85*Árak!#REF!</f>
        <v>#REF!</v>
      </c>
      <c r="I159" s="116"/>
      <c r="J159" s="110">
        <f>C104*Árak!B92</f>
        <v>0</v>
      </c>
      <c r="K159" s="116"/>
      <c r="L159" s="116"/>
      <c r="M159" s="116"/>
      <c r="N159" s="115"/>
      <c r="O159" s="116"/>
      <c r="P159" s="116"/>
      <c r="Q159" s="116"/>
      <c r="R159" s="116"/>
      <c r="S159" s="116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</row>
    <row r="160" spans="1:58" s="118" customFormat="1" ht="15" hidden="1">
      <c r="A160" s="117"/>
      <c r="B160" s="115" t="s">
        <v>58</v>
      </c>
      <c r="C160" s="110">
        <f>D48*Árak!C48</f>
        <v>0</v>
      </c>
      <c r="D160" s="110">
        <f>F48*Árak!D48</f>
        <v>0</v>
      </c>
      <c r="E160" s="110">
        <f>H48*Árak!E48</f>
        <v>0</v>
      </c>
      <c r="F160" s="110">
        <f>J48*Árak!F48</f>
        <v>0</v>
      </c>
      <c r="G160" s="110">
        <f>L48*Árak!G48</f>
        <v>0</v>
      </c>
      <c r="H160" s="110">
        <f>C86*Árak!B73</f>
        <v>0</v>
      </c>
      <c r="I160" s="116"/>
      <c r="J160" s="110">
        <f>C105*Árak!B93</f>
        <v>0</v>
      </c>
      <c r="K160" s="116"/>
      <c r="L160" s="116"/>
      <c r="M160" s="116"/>
      <c r="N160" s="115"/>
      <c r="O160" s="116"/>
      <c r="P160" s="116"/>
      <c r="Q160" s="116"/>
      <c r="R160" s="116"/>
      <c r="S160" s="116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</row>
    <row r="161" spans="1:58" s="118" customFormat="1" ht="15" hidden="1">
      <c r="A161" s="117"/>
      <c r="B161" s="115" t="s">
        <v>60</v>
      </c>
      <c r="C161" s="110">
        <f>D49*Árak!C49</f>
        <v>0</v>
      </c>
      <c r="D161" s="110">
        <f>F49*Árak!D49</f>
        <v>0</v>
      </c>
      <c r="E161" s="110">
        <f>H49*Árak!E49</f>
        <v>0</v>
      </c>
      <c r="F161" s="110">
        <f>J49*Árak!F49</f>
        <v>0</v>
      </c>
      <c r="G161" s="110">
        <f>L49*Árak!G49</f>
        <v>0</v>
      </c>
      <c r="H161" s="110">
        <f>C87*Árak!B74</f>
        <v>0</v>
      </c>
      <c r="I161" s="116"/>
      <c r="J161" s="110">
        <f>C106*Árak!B94</f>
        <v>0</v>
      </c>
      <c r="K161" s="116"/>
      <c r="L161" s="116"/>
      <c r="M161" s="116"/>
      <c r="N161" s="115"/>
      <c r="O161" s="116"/>
      <c r="P161" s="116"/>
      <c r="Q161" s="116"/>
      <c r="R161" s="116"/>
      <c r="S161" s="116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</row>
    <row r="162" spans="1:58" s="118" customFormat="1" ht="15" hidden="1">
      <c r="A162" s="119"/>
      <c r="B162" s="115" t="s">
        <v>63</v>
      </c>
      <c r="C162" s="110">
        <f>D50*Árak!C50</f>
        <v>0</v>
      </c>
      <c r="D162" s="110">
        <f>F50*Árak!D50</f>
        <v>0</v>
      </c>
      <c r="E162" s="110">
        <f>H50*Árak!E50</f>
        <v>0</v>
      </c>
      <c r="F162" s="110">
        <f>J50*Árak!F50</f>
        <v>0</v>
      </c>
      <c r="G162" s="110">
        <f>L50*Árak!G50</f>
        <v>0</v>
      </c>
      <c r="H162" s="110">
        <f>C88*Árak!B75</f>
        <v>0</v>
      </c>
      <c r="I162" s="116"/>
      <c r="J162" s="110">
        <f>C107*Árak!B95</f>
        <v>0</v>
      </c>
      <c r="K162" s="116"/>
      <c r="L162" s="116"/>
      <c r="M162" s="116"/>
      <c r="N162" s="115"/>
      <c r="O162" s="116"/>
      <c r="P162" s="116"/>
      <c r="Q162" s="116"/>
      <c r="R162" s="116"/>
      <c r="S162" s="116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</row>
    <row r="163" spans="1:58" s="118" customFormat="1" ht="15" hidden="1">
      <c r="A163" s="119"/>
      <c r="B163" s="115" t="s">
        <v>65</v>
      </c>
      <c r="C163" s="110">
        <f>D51*Árak!C51</f>
        <v>0</v>
      </c>
      <c r="D163" s="110">
        <f>F51*Árak!D51</f>
        <v>0</v>
      </c>
      <c r="E163" s="110">
        <f>H51*Árak!E51</f>
        <v>0</v>
      </c>
      <c r="F163" s="110">
        <f>J51*Árak!F51</f>
        <v>0</v>
      </c>
      <c r="G163" s="110">
        <f>L51*Árak!G51</f>
        <v>0</v>
      </c>
      <c r="H163" s="110">
        <f>C89*Árak!B76</f>
        <v>0</v>
      </c>
      <c r="I163" s="116"/>
      <c r="J163" s="110">
        <f>C108*Árak!B96</f>
        <v>0</v>
      </c>
      <c r="K163" s="116"/>
      <c r="L163" s="116"/>
      <c r="M163" s="116"/>
      <c r="N163" s="115"/>
      <c r="O163" s="116"/>
      <c r="P163" s="116"/>
      <c r="Q163" s="116"/>
      <c r="R163" s="116"/>
      <c r="S163" s="116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</row>
    <row r="164" spans="1:58" s="118" customFormat="1" ht="15" hidden="1">
      <c r="A164" s="119"/>
      <c r="B164" s="109" t="s">
        <v>67</v>
      </c>
      <c r="C164" s="110">
        <f>D52*Árak!C52</f>
        <v>0</v>
      </c>
      <c r="D164" s="110">
        <f>F52*Árak!D52</f>
        <v>0</v>
      </c>
      <c r="E164" s="110">
        <f>H52*Árak!E52</f>
        <v>0</v>
      </c>
      <c r="F164" s="110">
        <f>J52*Árak!F52</f>
        <v>0</v>
      </c>
      <c r="G164" s="110">
        <f>L52*Árak!G52</f>
        <v>0</v>
      </c>
      <c r="H164" s="110">
        <f>C90*Árak!B77</f>
        <v>0</v>
      </c>
      <c r="I164" s="116"/>
      <c r="J164" s="110">
        <f>C109*Árak!B97</f>
        <v>0</v>
      </c>
      <c r="K164" s="116"/>
      <c r="L164" s="116"/>
      <c r="M164" s="116"/>
      <c r="N164" s="115"/>
      <c r="O164" s="116"/>
      <c r="P164" s="116"/>
      <c r="Q164" s="116"/>
      <c r="R164" s="116"/>
      <c r="S164" s="116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</row>
    <row r="165" spans="1:58" s="118" customFormat="1" ht="15" hidden="1">
      <c r="A165" s="119"/>
      <c r="B165" s="109" t="s">
        <v>68</v>
      </c>
      <c r="C165" s="110">
        <f>D53*Árak!C53</f>
        <v>0</v>
      </c>
      <c r="D165" s="110">
        <f>F53*Árak!D53</f>
        <v>0</v>
      </c>
      <c r="E165" s="110">
        <f>H53*Árak!E53</f>
        <v>0</v>
      </c>
      <c r="F165" s="110">
        <f>J53*Árak!F53</f>
        <v>0</v>
      </c>
      <c r="G165" s="110">
        <f>L53*Árak!G53</f>
        <v>0</v>
      </c>
      <c r="H165" s="110">
        <f>C91*Árak!B78</f>
        <v>0</v>
      </c>
      <c r="I165" s="116"/>
      <c r="J165" s="110">
        <f>C110*Árak!B98</f>
        <v>0</v>
      </c>
      <c r="K165" s="116"/>
      <c r="L165" s="116"/>
      <c r="M165" s="116"/>
      <c r="N165" s="115"/>
      <c r="O165" s="116"/>
      <c r="P165" s="116"/>
      <c r="Q165" s="116"/>
      <c r="R165" s="116"/>
      <c r="S165" s="116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</row>
    <row r="166" spans="1:58" s="118" customFormat="1" ht="15" hidden="1">
      <c r="A166" s="119"/>
      <c r="B166" s="115" t="s">
        <v>70</v>
      </c>
      <c r="C166" s="110">
        <f>D54*Árak!C54</f>
        <v>0</v>
      </c>
      <c r="D166" s="110">
        <f>F54*Árak!D54</f>
        <v>0</v>
      </c>
      <c r="E166" s="110">
        <f>H54*Árak!E54</f>
        <v>0</v>
      </c>
      <c r="F166" s="110">
        <f>J54*Árak!F54</f>
        <v>0</v>
      </c>
      <c r="G166" s="110">
        <f>L54*Árak!G54</f>
        <v>0</v>
      </c>
      <c r="H166" s="110">
        <f>C92*Árak!B79</f>
        <v>0</v>
      </c>
      <c r="I166" s="116"/>
      <c r="J166" s="110">
        <f>C111*Árak!B99</f>
        <v>0</v>
      </c>
      <c r="K166" s="116"/>
      <c r="L166" s="116"/>
      <c r="M166" s="116"/>
      <c r="N166" s="115"/>
      <c r="O166" s="116"/>
      <c r="P166" s="116"/>
      <c r="Q166" s="116"/>
      <c r="R166" s="116"/>
      <c r="S166" s="116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</row>
    <row r="167" spans="1:58" s="118" customFormat="1" ht="15" hidden="1">
      <c r="A167" s="119"/>
      <c r="B167" s="115" t="s">
        <v>72</v>
      </c>
      <c r="C167" s="110">
        <f>D55*Árak!C55</f>
        <v>0</v>
      </c>
      <c r="D167" s="110">
        <f>F55*Árak!D55</f>
        <v>0</v>
      </c>
      <c r="E167" s="110">
        <f>H55*Árak!E55</f>
        <v>0</v>
      </c>
      <c r="F167" s="110">
        <f>J55*Árak!F55</f>
        <v>0</v>
      </c>
      <c r="G167" s="110">
        <f>L55*Árak!G55</f>
        <v>0</v>
      </c>
      <c r="H167" s="110">
        <f>C93*Árak!B80</f>
        <v>0</v>
      </c>
      <c r="I167" s="116"/>
      <c r="J167" s="110">
        <f>C112*Árak!B100</f>
        <v>0</v>
      </c>
      <c r="K167" s="116"/>
      <c r="L167" s="116"/>
      <c r="M167" s="116"/>
      <c r="N167" s="115"/>
      <c r="O167" s="116"/>
      <c r="P167" s="116"/>
      <c r="Q167" s="116"/>
      <c r="R167" s="116"/>
      <c r="S167" s="116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</row>
    <row r="168" spans="1:58" s="118" customFormat="1" ht="15" hidden="1">
      <c r="A168" s="119"/>
      <c r="B168" s="109" t="s">
        <v>74</v>
      </c>
      <c r="C168" s="110">
        <f>D56*Árak!C56</f>
        <v>0</v>
      </c>
      <c r="D168" s="110">
        <f>F56*Árak!D56</f>
        <v>0</v>
      </c>
      <c r="E168" s="110">
        <f>H56*Árak!E56</f>
        <v>0</v>
      </c>
      <c r="F168" s="110">
        <f>J56*Árak!F56</f>
        <v>0</v>
      </c>
      <c r="G168" s="110">
        <f>L56*Árak!G56</f>
        <v>0</v>
      </c>
      <c r="H168" s="110">
        <f>C94*Árak!B81</f>
        <v>0</v>
      </c>
      <c r="I168" s="116"/>
      <c r="J168" s="110">
        <f>C113*Árak!B101</f>
        <v>0</v>
      </c>
      <c r="K168" s="116"/>
      <c r="L168" s="116"/>
      <c r="M168" s="116"/>
      <c r="N168" s="115"/>
      <c r="O168" s="116"/>
      <c r="P168" s="116"/>
      <c r="Q168" s="116"/>
      <c r="R168" s="116"/>
      <c r="S168" s="116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</row>
    <row r="169" spans="1:58" s="118" customFormat="1" ht="15" hidden="1">
      <c r="A169" s="119"/>
      <c r="B169" s="109" t="s">
        <v>76</v>
      </c>
      <c r="C169" s="110" t="e">
        <f>D57*Árak!#REF!</f>
        <v>#REF!</v>
      </c>
      <c r="D169" s="110" t="e">
        <f>F57*Árak!#REF!</f>
        <v>#REF!</v>
      </c>
      <c r="E169" s="110" t="e">
        <f>H57*Árak!#REF!</f>
        <v>#REF!</v>
      </c>
      <c r="F169" s="110" t="e">
        <f>J57*Árak!#REF!</f>
        <v>#REF!</v>
      </c>
      <c r="G169" s="110" t="e">
        <f>L57*Árak!#REF!</f>
        <v>#REF!</v>
      </c>
      <c r="H169" s="110">
        <f>C95*Árak!B82</f>
        <v>0</v>
      </c>
      <c r="I169" s="116"/>
      <c r="J169" s="110">
        <f>C114*Árak!B102</f>
        <v>0</v>
      </c>
      <c r="K169" s="116"/>
      <c r="L169" s="116"/>
      <c r="M169" s="116"/>
      <c r="N169" s="115"/>
      <c r="O169" s="116"/>
      <c r="P169" s="116"/>
      <c r="Q169" s="116"/>
      <c r="R169" s="116"/>
      <c r="S169" s="116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</row>
    <row r="170" spans="1:58" s="118" customFormat="1" ht="15" hidden="1">
      <c r="A170" s="119"/>
      <c r="B170" s="109" t="s">
        <v>78</v>
      </c>
      <c r="C170" s="110">
        <f>D58*Árak!C57</f>
        <v>0</v>
      </c>
      <c r="D170" s="110">
        <f>F58*Árak!D57</f>
        <v>0</v>
      </c>
      <c r="E170" s="110">
        <f>H58*Árak!E57</f>
        <v>0</v>
      </c>
      <c r="F170" s="110">
        <f>J58*Árak!F57</f>
        <v>0</v>
      </c>
      <c r="G170" s="110">
        <f>L58*Árak!G57</f>
        <v>0</v>
      </c>
      <c r="H170" s="110">
        <f>C96*Árak!B83</f>
        <v>0</v>
      </c>
      <c r="I170" s="116"/>
      <c r="J170" s="110">
        <f>C115*Árak!B103</f>
        <v>0</v>
      </c>
      <c r="K170" s="116"/>
      <c r="L170" s="116"/>
      <c r="M170" s="116"/>
      <c r="N170" s="115"/>
      <c r="O170" s="116"/>
      <c r="P170" s="116"/>
      <c r="Q170" s="116"/>
      <c r="R170" s="116"/>
      <c r="S170" s="116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</row>
    <row r="171" spans="1:58" s="118" customFormat="1" ht="15" hidden="1">
      <c r="A171" s="119"/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119"/>
      <c r="O171" s="84"/>
      <c r="P171" s="84"/>
      <c r="Q171" s="120"/>
      <c r="R171" s="120"/>
      <c r="S171" s="120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</row>
    <row r="172" spans="1:58" s="118" customFormat="1" ht="15" hidden="1">
      <c r="A172" s="119"/>
      <c r="B172" s="84"/>
      <c r="C172" s="84" t="e">
        <f>SUM(C118:C170)</f>
        <v>#REF!</v>
      </c>
      <c r="D172" s="84" t="e">
        <f aca="true" t="shared" si="0" ref="D172:J172">SUM(D118:D170)</f>
        <v>#REF!</v>
      </c>
      <c r="E172" s="84" t="e">
        <f t="shared" si="0"/>
        <v>#REF!</v>
      </c>
      <c r="F172" s="84" t="e">
        <f t="shared" si="0"/>
        <v>#REF!</v>
      </c>
      <c r="G172" s="84" t="e">
        <f t="shared" si="0"/>
        <v>#REF!</v>
      </c>
      <c r="H172" s="84" t="e">
        <f t="shared" si="0"/>
        <v>#REF!</v>
      </c>
      <c r="I172" s="84">
        <f t="shared" si="0"/>
        <v>0</v>
      </c>
      <c r="J172" s="84" t="e">
        <f t="shared" si="0"/>
        <v>#REF!</v>
      </c>
      <c r="K172" s="84"/>
      <c r="L172" s="84"/>
      <c r="M172" s="84"/>
      <c r="N172" s="119"/>
      <c r="O172" s="84"/>
      <c r="P172" s="84"/>
      <c r="Q172" s="120"/>
      <c r="R172" s="120"/>
      <c r="S172" s="120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</row>
    <row r="173" spans="1:58" s="118" customFormat="1" ht="15" hidden="1">
      <c r="A173" s="119"/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119"/>
      <c r="O173" s="84"/>
      <c r="P173" s="84"/>
      <c r="Q173" s="120"/>
      <c r="R173" s="120"/>
      <c r="S173" s="120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</row>
    <row r="174" spans="1:58" s="118" customFormat="1" ht="15" hidden="1">
      <c r="A174" s="119"/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119"/>
      <c r="O174" s="84"/>
      <c r="P174" s="84"/>
      <c r="Q174" s="120"/>
      <c r="R174" s="120"/>
      <c r="S174" s="120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</row>
    <row r="175" spans="1:58" s="118" customFormat="1" ht="15" hidden="1">
      <c r="A175" s="119"/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119"/>
      <c r="O175" s="84"/>
      <c r="P175" s="84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</row>
    <row r="176" spans="1:58" s="118" customFormat="1" ht="15" hidden="1">
      <c r="A176" s="119"/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119"/>
      <c r="O176" s="84"/>
      <c r="P176" s="84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</row>
    <row r="177" spans="1:58" s="118" customFormat="1" ht="15" hidden="1">
      <c r="A177" s="119"/>
      <c r="B177" s="84"/>
      <c r="C177" s="84"/>
      <c r="D177" s="84"/>
      <c r="E177" s="84"/>
      <c r="F177" s="84"/>
      <c r="G177" s="84" t="e">
        <f>SUM(C172:J172)</f>
        <v>#REF!</v>
      </c>
      <c r="H177" s="84"/>
      <c r="I177" s="84"/>
      <c r="J177" s="84"/>
      <c r="K177" s="84"/>
      <c r="L177" s="84"/>
      <c r="M177" s="84"/>
      <c r="N177" s="119"/>
      <c r="O177" s="84"/>
      <c r="P177" s="84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  <c r="BD177" s="103"/>
      <c r="BE177" s="103"/>
      <c r="BF177" s="103"/>
    </row>
    <row r="178" spans="1:58" s="118" customFormat="1" ht="15" hidden="1">
      <c r="A178" s="119"/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119"/>
      <c r="O178" s="84"/>
      <c r="P178" s="84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</row>
    <row r="179" spans="1:58" s="118" customFormat="1" ht="15" hidden="1">
      <c r="A179" s="119"/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119"/>
      <c r="O179" s="84"/>
      <c r="P179" s="84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</row>
    <row r="180" spans="1:58" s="118" customFormat="1" ht="15" hidden="1">
      <c r="A180" s="119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119"/>
      <c r="O180" s="84"/>
      <c r="P180" s="84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</row>
    <row r="181" spans="1:58" s="118" customFormat="1" ht="15" hidden="1">
      <c r="A181" s="119"/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119"/>
      <c r="O181" s="84"/>
      <c r="P181" s="84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</row>
    <row r="182" spans="1:58" s="118" customFormat="1" ht="15" hidden="1">
      <c r="A182" s="119"/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119"/>
      <c r="O182" s="84"/>
      <c r="P182" s="84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  <c r="BD182" s="103"/>
      <c r="BE182" s="103"/>
      <c r="BF182" s="103"/>
    </row>
    <row r="183" spans="1:58" s="118" customFormat="1" ht="15" hidden="1">
      <c r="A183" s="119"/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119"/>
      <c r="O183" s="84"/>
      <c r="P183" s="84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  <c r="BD183" s="103"/>
      <c r="BE183" s="103"/>
      <c r="BF183" s="103"/>
    </row>
    <row r="184" spans="1:58" s="118" customFormat="1" ht="15" hidden="1">
      <c r="A184" s="119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119"/>
      <c r="O184" s="84"/>
      <c r="P184" s="84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  <c r="BD184" s="103"/>
      <c r="BE184" s="103"/>
      <c r="BF184" s="103"/>
    </row>
    <row r="185" spans="1:58" s="118" customFormat="1" ht="15" hidden="1">
      <c r="A185" s="119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119"/>
      <c r="O185" s="84"/>
      <c r="P185" s="84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</row>
    <row r="186" spans="1:58" s="118" customFormat="1" ht="15" hidden="1">
      <c r="A186" s="119"/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119"/>
      <c r="O186" s="84"/>
      <c r="P186" s="84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</row>
    <row r="187" spans="1:58" s="118" customFormat="1" ht="15" hidden="1">
      <c r="A187" s="119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119"/>
      <c r="O187" s="84"/>
      <c r="P187" s="84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  <c r="BD187" s="103"/>
      <c r="BE187" s="103"/>
      <c r="BF187" s="103"/>
    </row>
    <row r="188" spans="1:58" s="118" customFormat="1" ht="15" hidden="1">
      <c r="A188" s="119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119"/>
      <c r="O188" s="84"/>
      <c r="P188" s="84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  <c r="BD188" s="103"/>
      <c r="BE188" s="103"/>
      <c r="BF188" s="103"/>
    </row>
    <row r="189" spans="1:58" s="118" customFormat="1" ht="15" hidden="1">
      <c r="A189" s="119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119"/>
      <c r="O189" s="84"/>
      <c r="P189" s="84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  <c r="BD189" s="103"/>
      <c r="BE189" s="103"/>
      <c r="BF189" s="103"/>
    </row>
    <row r="190" spans="1:58" s="118" customFormat="1" ht="15" hidden="1">
      <c r="A190" s="119"/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119"/>
      <c r="O190" s="84"/>
      <c r="P190" s="84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  <c r="BD190" s="103"/>
      <c r="BE190" s="103"/>
      <c r="BF190" s="103"/>
    </row>
    <row r="191" spans="1:58" s="118" customFormat="1" ht="15" hidden="1">
      <c r="A191" s="119"/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119"/>
      <c r="O191" s="84"/>
      <c r="P191" s="84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  <c r="BD191" s="103"/>
      <c r="BE191" s="103"/>
      <c r="BF191" s="103"/>
    </row>
    <row r="192" spans="1:58" s="118" customFormat="1" ht="15" hidden="1">
      <c r="A192" s="119"/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119"/>
      <c r="O192" s="84"/>
      <c r="P192" s="84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  <c r="BD192" s="103"/>
      <c r="BE192" s="103"/>
      <c r="BF192" s="103"/>
    </row>
    <row r="193" spans="1:58" s="118" customFormat="1" ht="15" hidden="1">
      <c r="A193" s="119"/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119"/>
      <c r="O193" s="84"/>
      <c r="P193" s="84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  <c r="BD193" s="103"/>
      <c r="BE193" s="103"/>
      <c r="BF193" s="103"/>
    </row>
    <row r="194" spans="1:58" s="118" customFormat="1" ht="15" hidden="1">
      <c r="A194" s="119"/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119"/>
      <c r="O194" s="84"/>
      <c r="P194" s="84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  <c r="BD194" s="103"/>
      <c r="BE194" s="103"/>
      <c r="BF194" s="103"/>
    </row>
    <row r="195" spans="1:58" s="118" customFormat="1" ht="15">
      <c r="A195" s="119"/>
      <c r="B195" s="84"/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119"/>
      <c r="O195" s="84"/>
      <c r="P195" s="84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  <c r="BD195" s="103"/>
      <c r="BE195" s="103"/>
      <c r="BF195" s="103"/>
    </row>
    <row r="196" spans="1:58" s="118" customFormat="1" ht="15">
      <c r="A196" s="121"/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1"/>
      <c r="O196" s="120"/>
      <c r="P196" s="120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  <c r="BD196" s="103"/>
      <c r="BE196" s="103"/>
      <c r="BF196" s="103"/>
    </row>
    <row r="197" spans="1:58" s="118" customFormat="1" ht="15">
      <c r="A197" s="121"/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0"/>
      <c r="M197" s="120"/>
      <c r="N197" s="121"/>
      <c r="O197" s="120"/>
      <c r="P197" s="120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  <c r="BD197" s="103"/>
      <c r="BE197" s="103"/>
      <c r="BF197" s="103"/>
    </row>
    <row r="198" spans="1:58" s="118" customFormat="1" ht="15">
      <c r="A198" s="121"/>
      <c r="B198" s="120"/>
      <c r="C198" s="120"/>
      <c r="D198" s="120"/>
      <c r="E198" s="120"/>
      <c r="F198" s="120"/>
      <c r="G198" s="120"/>
      <c r="H198" s="120"/>
      <c r="I198" s="120"/>
      <c r="J198" s="120"/>
      <c r="K198" s="120"/>
      <c r="L198" s="120"/>
      <c r="M198" s="120"/>
      <c r="N198" s="121"/>
      <c r="O198" s="120"/>
      <c r="P198" s="120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  <c r="BD198" s="103"/>
      <c r="BE198" s="103"/>
      <c r="BF198" s="103"/>
    </row>
    <row r="199" spans="1:58" s="118" customFormat="1" ht="15">
      <c r="A199" s="121"/>
      <c r="B199" s="120"/>
      <c r="C199" s="120"/>
      <c r="D199" s="120"/>
      <c r="E199" s="120"/>
      <c r="F199" s="120"/>
      <c r="G199" s="120"/>
      <c r="H199" s="120"/>
      <c r="I199" s="120"/>
      <c r="J199" s="120"/>
      <c r="K199" s="120"/>
      <c r="L199" s="120"/>
      <c r="M199" s="120"/>
      <c r="N199" s="121"/>
      <c r="O199" s="120"/>
      <c r="P199" s="120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  <c r="BD199" s="103"/>
      <c r="BE199" s="103"/>
      <c r="BF199" s="103"/>
    </row>
    <row r="200" spans="1:58" s="118" customFormat="1" ht="15">
      <c r="A200" s="121"/>
      <c r="B200" s="120"/>
      <c r="C200" s="120"/>
      <c r="D200" s="120"/>
      <c r="E200" s="120"/>
      <c r="F200" s="120"/>
      <c r="G200" s="120"/>
      <c r="H200" s="120"/>
      <c r="I200" s="120"/>
      <c r="J200" s="120"/>
      <c r="K200" s="120"/>
      <c r="L200" s="120"/>
      <c r="M200" s="120"/>
      <c r="N200" s="121"/>
      <c r="O200" s="120"/>
      <c r="P200" s="120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  <c r="BD200" s="103"/>
      <c r="BE200" s="103"/>
      <c r="BF200" s="103"/>
    </row>
    <row r="201" spans="1:58" s="118" customFormat="1" ht="15">
      <c r="A201" s="121"/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1"/>
      <c r="O201" s="120"/>
      <c r="P201" s="120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  <c r="BD201" s="103"/>
      <c r="BE201" s="103"/>
      <c r="BF201" s="103"/>
    </row>
    <row r="202" spans="1:58" s="118" customFormat="1" ht="15">
      <c r="A202" s="121"/>
      <c r="B202" s="120"/>
      <c r="C202" s="120"/>
      <c r="D202" s="120"/>
      <c r="E202" s="120"/>
      <c r="F202" s="120"/>
      <c r="G202" s="120"/>
      <c r="H202" s="120"/>
      <c r="I202" s="120"/>
      <c r="J202" s="120"/>
      <c r="K202" s="120"/>
      <c r="L202" s="120"/>
      <c r="M202" s="120"/>
      <c r="N202" s="121"/>
      <c r="O202" s="120"/>
      <c r="P202" s="120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  <c r="BD202" s="103"/>
      <c r="BE202" s="103"/>
      <c r="BF202" s="103"/>
    </row>
    <row r="203" spans="1:58" s="118" customFormat="1" ht="15">
      <c r="A203" s="121"/>
      <c r="B203" s="120"/>
      <c r="C203" s="120"/>
      <c r="D203" s="120"/>
      <c r="E203" s="120"/>
      <c r="F203" s="120"/>
      <c r="G203" s="120"/>
      <c r="H203" s="120"/>
      <c r="I203" s="120"/>
      <c r="J203" s="120"/>
      <c r="K203" s="120"/>
      <c r="L203" s="120"/>
      <c r="M203" s="120"/>
      <c r="N203" s="121"/>
      <c r="O203" s="120"/>
      <c r="P203" s="120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</row>
    <row r="204" spans="1:58" s="118" customFormat="1" ht="15">
      <c r="A204" s="121"/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121"/>
      <c r="O204" s="120"/>
      <c r="P204" s="120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  <c r="BD204" s="103"/>
      <c r="BE204" s="103"/>
      <c r="BF204" s="103"/>
    </row>
    <row r="205" spans="1:58" s="118" customFormat="1" ht="15">
      <c r="A205" s="121"/>
      <c r="B205" s="120"/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1"/>
      <c r="O205" s="120"/>
      <c r="P205" s="120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  <c r="BD205" s="103"/>
      <c r="BE205" s="103"/>
      <c r="BF205" s="103"/>
    </row>
    <row r="206" spans="1:58" s="118" customFormat="1" ht="15">
      <c r="A206" s="121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1"/>
      <c r="O206" s="120"/>
      <c r="P206" s="120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  <c r="BD206" s="103"/>
      <c r="BE206" s="103"/>
      <c r="BF206" s="103"/>
    </row>
    <row r="207" spans="1:58" s="118" customFormat="1" ht="15">
      <c r="A207" s="121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1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  <c r="BD207" s="103"/>
      <c r="BE207" s="103"/>
      <c r="BF207" s="103"/>
    </row>
    <row r="208" spans="1:58" s="118" customFormat="1" ht="15">
      <c r="A208" s="121"/>
      <c r="B208" s="120"/>
      <c r="C208" s="120"/>
      <c r="D208" s="120"/>
      <c r="E208" s="120"/>
      <c r="F208" s="120"/>
      <c r="G208" s="120"/>
      <c r="H208" s="120"/>
      <c r="I208" s="120"/>
      <c r="J208" s="120"/>
      <c r="K208" s="120"/>
      <c r="L208" s="120"/>
      <c r="M208" s="120"/>
      <c r="N208" s="121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  <c r="BD208" s="103"/>
      <c r="BE208" s="103"/>
      <c r="BF208" s="103"/>
    </row>
    <row r="209" spans="1:58" s="118" customFormat="1" ht="15">
      <c r="A209" s="121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1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  <c r="BD209" s="103"/>
      <c r="BE209" s="103"/>
      <c r="BF209" s="103"/>
    </row>
    <row r="210" spans="1:58" s="118" customFormat="1" ht="15">
      <c r="A210" s="121"/>
      <c r="B210" s="120"/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1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  <c r="BD210" s="103"/>
      <c r="BE210" s="103"/>
      <c r="BF210" s="103"/>
    </row>
    <row r="211" spans="1:58" s="118" customFormat="1" ht="15">
      <c r="A211" s="121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  <c r="BD211" s="103"/>
      <c r="BE211" s="103"/>
      <c r="BF211" s="103"/>
    </row>
    <row r="212" spans="1:58" s="118" customFormat="1" ht="15">
      <c r="A212" s="121"/>
      <c r="B212" s="120"/>
      <c r="C212" s="120"/>
      <c r="D212" s="120"/>
      <c r="E212" s="120"/>
      <c r="F212" s="120"/>
      <c r="G212" s="120"/>
      <c r="H212" s="120"/>
      <c r="I212" s="120"/>
      <c r="J212" s="120"/>
      <c r="K212" s="120"/>
      <c r="L212" s="120"/>
      <c r="M212" s="120"/>
      <c r="N212" s="121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  <c r="BD212" s="103"/>
      <c r="BE212" s="103"/>
      <c r="BF212" s="103"/>
    </row>
    <row r="213" spans="1:58" s="118" customFormat="1" ht="15">
      <c r="A213" s="121"/>
      <c r="B213" s="120"/>
      <c r="C213" s="120"/>
      <c r="D213" s="120"/>
      <c r="E213" s="120"/>
      <c r="F213" s="120"/>
      <c r="G213" s="120"/>
      <c r="H213" s="120"/>
      <c r="I213" s="120"/>
      <c r="J213" s="120"/>
      <c r="K213" s="120"/>
      <c r="L213" s="120"/>
      <c r="M213" s="120"/>
      <c r="N213" s="121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  <c r="BD213" s="103"/>
      <c r="BE213" s="103"/>
      <c r="BF213" s="103"/>
    </row>
    <row r="214" spans="1:58" s="118" customFormat="1" ht="15">
      <c r="A214" s="121"/>
      <c r="B214" s="120"/>
      <c r="C214" s="120"/>
      <c r="D214" s="120"/>
      <c r="E214" s="120"/>
      <c r="F214" s="120"/>
      <c r="G214" s="120"/>
      <c r="H214" s="120"/>
      <c r="I214" s="120"/>
      <c r="J214" s="120"/>
      <c r="K214" s="120"/>
      <c r="L214" s="120"/>
      <c r="M214" s="120"/>
      <c r="N214" s="121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  <c r="BD214" s="103"/>
      <c r="BE214" s="103"/>
      <c r="BF214" s="103"/>
    </row>
    <row r="215" spans="1:58" s="118" customFormat="1" ht="15">
      <c r="A215" s="121"/>
      <c r="B215" s="120"/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1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  <c r="BD215" s="103"/>
      <c r="BE215" s="103"/>
      <c r="BF215" s="103"/>
    </row>
    <row r="216" spans="1:58" s="118" customFormat="1" ht="15">
      <c r="A216" s="121"/>
      <c r="B216" s="120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1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  <c r="BD216" s="103"/>
      <c r="BE216" s="103"/>
      <c r="BF216" s="103"/>
    </row>
    <row r="217" spans="1:58" s="118" customFormat="1" ht="15">
      <c r="A217" s="121"/>
      <c r="B217" s="120"/>
      <c r="C217" s="120"/>
      <c r="D217" s="120"/>
      <c r="E217" s="120"/>
      <c r="F217" s="120"/>
      <c r="G217" s="120"/>
      <c r="H217" s="120"/>
      <c r="I217" s="120"/>
      <c r="J217" s="120"/>
      <c r="K217" s="120"/>
      <c r="L217" s="120"/>
      <c r="M217" s="120"/>
      <c r="N217" s="121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  <c r="BD217" s="103"/>
      <c r="BE217" s="103"/>
      <c r="BF217" s="103"/>
    </row>
    <row r="218" spans="1:58" s="118" customFormat="1" ht="15">
      <c r="A218" s="121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1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  <c r="BD218" s="103"/>
      <c r="BE218" s="103"/>
      <c r="BF218" s="103"/>
    </row>
    <row r="219" spans="1:58" s="118" customFormat="1" ht="15">
      <c r="A219" s="121"/>
      <c r="B219" s="120"/>
      <c r="C219" s="120"/>
      <c r="D219" s="120"/>
      <c r="E219" s="120"/>
      <c r="F219" s="120"/>
      <c r="G219" s="120"/>
      <c r="H219" s="120"/>
      <c r="I219" s="120"/>
      <c r="J219" s="120"/>
      <c r="K219" s="120"/>
      <c r="L219" s="120"/>
      <c r="M219" s="120"/>
      <c r="N219" s="121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  <c r="BD219" s="103"/>
      <c r="BE219" s="103"/>
      <c r="BF219" s="103"/>
    </row>
    <row r="220" spans="1:58" s="118" customFormat="1" ht="15">
      <c r="A220" s="121"/>
      <c r="B220" s="120"/>
      <c r="C220" s="120"/>
      <c r="D220" s="120"/>
      <c r="E220" s="120"/>
      <c r="F220" s="120"/>
      <c r="G220" s="120"/>
      <c r="H220" s="120"/>
      <c r="I220" s="120"/>
      <c r="J220" s="120"/>
      <c r="K220" s="120"/>
      <c r="L220" s="120"/>
      <c r="M220" s="120"/>
      <c r="N220" s="121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  <c r="BD220" s="103"/>
      <c r="BE220" s="103"/>
      <c r="BF220" s="103"/>
    </row>
    <row r="221" spans="1:58" s="118" customFormat="1" ht="15">
      <c r="A221" s="121"/>
      <c r="B221" s="120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1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  <c r="BD221" s="103"/>
      <c r="BE221" s="103"/>
      <c r="BF221" s="103"/>
    </row>
    <row r="222" spans="1:58" s="118" customFormat="1" ht="15">
      <c r="A222" s="121"/>
      <c r="B222" s="1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1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  <c r="BD222" s="103"/>
      <c r="BE222" s="103"/>
      <c r="BF222" s="103"/>
    </row>
    <row r="223" spans="1:58" s="118" customFormat="1" ht="15">
      <c r="A223" s="121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1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  <c r="BD223" s="103"/>
      <c r="BE223" s="103"/>
      <c r="BF223" s="103"/>
    </row>
    <row r="224" spans="1:58" s="118" customFormat="1" ht="15">
      <c r="A224" s="121"/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1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  <c r="BD224" s="103"/>
      <c r="BE224" s="103"/>
      <c r="BF224" s="103"/>
    </row>
    <row r="225" spans="1:58" s="118" customFormat="1" ht="15">
      <c r="A225" s="121"/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1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  <c r="BD225" s="103"/>
      <c r="BE225" s="103"/>
      <c r="BF225" s="103"/>
    </row>
    <row r="226" spans="1:58" s="118" customFormat="1" ht="15">
      <c r="A226" s="121"/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1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  <c r="BD226" s="103"/>
      <c r="BE226" s="103"/>
      <c r="BF226" s="103"/>
    </row>
    <row r="227" spans="1:58" s="118" customFormat="1" ht="15">
      <c r="A227" s="121"/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1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  <c r="BD227" s="103"/>
      <c r="BE227" s="103"/>
      <c r="BF227" s="103"/>
    </row>
    <row r="228" spans="1:58" s="118" customFormat="1" ht="15">
      <c r="A228" s="121"/>
      <c r="B228" s="1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1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  <c r="BD228" s="103"/>
      <c r="BE228" s="103"/>
      <c r="BF228" s="103"/>
    </row>
    <row r="229" spans="1:58" s="118" customFormat="1" ht="15">
      <c r="A229" s="121"/>
      <c r="B229" s="1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1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  <c r="BD229" s="103"/>
      <c r="BE229" s="103"/>
      <c r="BF229" s="103"/>
    </row>
    <row r="230" spans="1:58" s="118" customFormat="1" ht="15">
      <c r="A230" s="121"/>
      <c r="B230" s="1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1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  <c r="BD230" s="103"/>
      <c r="BE230" s="103"/>
      <c r="BF230" s="103"/>
    </row>
    <row r="231" spans="1:58" s="118" customFormat="1" ht="15">
      <c r="A231" s="121"/>
      <c r="B231" s="1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1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  <c r="BD231" s="103"/>
      <c r="BE231" s="103"/>
      <c r="BF231" s="103"/>
    </row>
    <row r="232" spans="1:58" s="118" customFormat="1" ht="15">
      <c r="A232" s="121"/>
      <c r="B232" s="1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1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  <c r="BD232" s="103"/>
      <c r="BE232" s="103"/>
      <c r="BF232" s="103"/>
    </row>
    <row r="233" spans="1:58" s="118" customFormat="1" ht="15">
      <c r="A233" s="121"/>
      <c r="B233" s="1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1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  <c r="BD233" s="103"/>
      <c r="BE233" s="103"/>
      <c r="BF233" s="103"/>
    </row>
    <row r="234" spans="1:58" s="118" customFormat="1" ht="15">
      <c r="A234" s="121"/>
      <c r="B234" s="1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1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  <c r="BD234" s="103"/>
      <c r="BE234" s="103"/>
      <c r="BF234" s="103"/>
    </row>
    <row r="235" spans="1:58" s="118" customFormat="1" ht="15">
      <c r="A235" s="121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1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</row>
    <row r="236" spans="1:58" s="118" customFormat="1" ht="15">
      <c r="A236" s="121"/>
      <c r="B236" s="1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1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</row>
    <row r="237" spans="1:58" s="118" customFormat="1" ht="15">
      <c r="A237" s="121"/>
      <c r="B237" s="1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1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</row>
    <row r="238" spans="1:14" s="118" customFormat="1" ht="12.75">
      <c r="A238" s="121"/>
      <c r="B238" s="1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1"/>
    </row>
    <row r="239" spans="1:14" s="118" customFormat="1" ht="12.75">
      <c r="A239" s="121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1"/>
    </row>
    <row r="240" spans="1:14" s="118" customFormat="1" ht="12.75">
      <c r="A240" s="121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1"/>
    </row>
    <row r="241" spans="1:14" s="118" customFormat="1" ht="12.75">
      <c r="A241" s="121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1"/>
    </row>
    <row r="242" spans="1:14" s="118" customFormat="1" ht="12.75">
      <c r="A242" s="121"/>
      <c r="B242" s="1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1"/>
    </row>
    <row r="243" spans="1:14" s="118" customFormat="1" ht="12.75">
      <c r="A243" s="121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1"/>
    </row>
    <row r="244" spans="1:14" s="118" customFormat="1" ht="12.75">
      <c r="A244" s="121"/>
      <c r="B244" s="1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1"/>
    </row>
    <row r="245" spans="1:14" s="118" customFormat="1" ht="12.75">
      <c r="A245" s="121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</row>
    <row r="246" spans="1:14" s="118" customFormat="1" ht="12.75">
      <c r="A246" s="121"/>
      <c r="B246" s="1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1"/>
    </row>
    <row r="247" spans="1:14" s="118" customFormat="1" ht="12.75">
      <c r="A247" s="121"/>
      <c r="B247" s="1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1"/>
    </row>
    <row r="248" spans="1:14" s="118" customFormat="1" ht="12.75">
      <c r="A248" s="121"/>
      <c r="B248" s="1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1"/>
    </row>
    <row r="249" spans="1:14" s="118" customFormat="1" ht="12.75">
      <c r="A249" s="121"/>
      <c r="B249" s="1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1"/>
    </row>
    <row r="250" spans="1:14" s="118" customFormat="1" ht="12.75">
      <c r="A250" s="121"/>
      <c r="B250" s="1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1"/>
    </row>
    <row r="251" spans="1:14" s="118" customFormat="1" ht="12.75">
      <c r="A251" s="121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1"/>
    </row>
    <row r="252" spans="1:14" s="118" customFormat="1" ht="12.75">
      <c r="A252" s="121"/>
      <c r="B252" s="120"/>
      <c r="C252" s="120"/>
      <c r="D252" s="120"/>
      <c r="E252" s="120"/>
      <c r="F252" s="120"/>
      <c r="G252" s="120"/>
      <c r="H252" s="120"/>
      <c r="I252" s="120"/>
      <c r="J252" s="120"/>
      <c r="K252" s="120"/>
      <c r="L252" s="120"/>
      <c r="M252" s="120"/>
      <c r="N252" s="121"/>
    </row>
    <row r="253" spans="1:14" s="118" customFormat="1" ht="12.75">
      <c r="A253" s="121"/>
      <c r="B253" s="120"/>
      <c r="C253" s="120"/>
      <c r="D253" s="120"/>
      <c r="E253" s="120"/>
      <c r="F253" s="120"/>
      <c r="G253" s="120"/>
      <c r="H253" s="120"/>
      <c r="I253" s="120"/>
      <c r="J253" s="120"/>
      <c r="K253" s="120"/>
      <c r="L253" s="120"/>
      <c r="M253" s="120"/>
      <c r="N253" s="121"/>
    </row>
    <row r="254" spans="1:14" s="118" customFormat="1" ht="12.75">
      <c r="A254" s="121"/>
      <c r="B254" s="120"/>
      <c r="C254" s="120"/>
      <c r="D254" s="120"/>
      <c r="E254" s="120"/>
      <c r="F254" s="120"/>
      <c r="G254" s="120"/>
      <c r="H254" s="120"/>
      <c r="I254" s="120"/>
      <c r="J254" s="120"/>
      <c r="K254" s="120"/>
      <c r="L254" s="120"/>
      <c r="M254" s="120"/>
      <c r="N254" s="121"/>
    </row>
    <row r="255" spans="1:14" s="118" customFormat="1" ht="12.75">
      <c r="A255" s="121"/>
      <c r="B255" s="120"/>
      <c r="C255" s="120"/>
      <c r="D255" s="120"/>
      <c r="E255" s="120"/>
      <c r="F255" s="120"/>
      <c r="G255" s="120"/>
      <c r="H255" s="120"/>
      <c r="I255" s="120"/>
      <c r="J255" s="120"/>
      <c r="K255" s="120"/>
      <c r="L255" s="120"/>
      <c r="M255" s="120"/>
      <c r="N255" s="121"/>
    </row>
    <row r="256" spans="1:14" s="118" customFormat="1" ht="12.75">
      <c r="A256" s="121"/>
      <c r="B256" s="120"/>
      <c r="C256" s="120"/>
      <c r="D256" s="120"/>
      <c r="E256" s="120"/>
      <c r="F256" s="120"/>
      <c r="G256" s="120"/>
      <c r="H256" s="120"/>
      <c r="I256" s="120"/>
      <c r="J256" s="120"/>
      <c r="K256" s="120"/>
      <c r="L256" s="120"/>
      <c r="M256" s="120"/>
      <c r="N256" s="121"/>
    </row>
    <row r="257" spans="1:14" s="118" customFormat="1" ht="12.75">
      <c r="A257" s="121"/>
      <c r="B257" s="120"/>
      <c r="C257" s="120"/>
      <c r="D257" s="120"/>
      <c r="E257" s="120"/>
      <c r="F257" s="120"/>
      <c r="G257" s="120"/>
      <c r="H257" s="120"/>
      <c r="I257" s="120"/>
      <c r="J257" s="120"/>
      <c r="K257" s="120"/>
      <c r="L257" s="120"/>
      <c r="M257" s="120"/>
      <c r="N257" s="121"/>
    </row>
    <row r="258" spans="1:14" s="118" customFormat="1" ht="12.75">
      <c r="A258" s="121"/>
      <c r="B258" s="120"/>
      <c r="C258" s="120"/>
      <c r="D258" s="120"/>
      <c r="E258" s="120"/>
      <c r="F258" s="120"/>
      <c r="G258" s="120"/>
      <c r="H258" s="120"/>
      <c r="I258" s="120"/>
      <c r="J258" s="120"/>
      <c r="K258" s="120"/>
      <c r="L258" s="120"/>
      <c r="M258" s="120"/>
      <c r="N258" s="121"/>
    </row>
    <row r="259" spans="1:14" s="118" customFormat="1" ht="12.75">
      <c r="A259" s="121"/>
      <c r="B259" s="120"/>
      <c r="C259" s="120"/>
      <c r="D259" s="120"/>
      <c r="E259" s="120"/>
      <c r="F259" s="120"/>
      <c r="G259" s="120"/>
      <c r="H259" s="120"/>
      <c r="I259" s="120"/>
      <c r="J259" s="120"/>
      <c r="K259" s="120"/>
      <c r="L259" s="120"/>
      <c r="M259" s="120"/>
      <c r="N259" s="121"/>
    </row>
    <row r="260" spans="1:14" s="118" customFormat="1" ht="12.75">
      <c r="A260" s="121"/>
      <c r="B260" s="120"/>
      <c r="C260" s="120"/>
      <c r="D260" s="120"/>
      <c r="E260" s="120"/>
      <c r="F260" s="120"/>
      <c r="G260" s="120"/>
      <c r="H260" s="120"/>
      <c r="I260" s="120"/>
      <c r="J260" s="120"/>
      <c r="K260" s="120"/>
      <c r="L260" s="120"/>
      <c r="M260" s="120"/>
      <c r="N260" s="121"/>
    </row>
    <row r="261" spans="1:14" s="118" customFormat="1" ht="12.75">
      <c r="A261" s="121"/>
      <c r="B261" s="120"/>
      <c r="C261" s="120"/>
      <c r="D261" s="120"/>
      <c r="E261" s="120"/>
      <c r="F261" s="120"/>
      <c r="G261" s="120"/>
      <c r="H261" s="120"/>
      <c r="I261" s="120"/>
      <c r="J261" s="120"/>
      <c r="K261" s="120"/>
      <c r="L261" s="120"/>
      <c r="M261" s="120"/>
      <c r="N261" s="121"/>
    </row>
    <row r="262" spans="1:14" s="118" customFormat="1" ht="12.75">
      <c r="A262" s="121"/>
      <c r="B262" s="120"/>
      <c r="C262" s="120"/>
      <c r="D262" s="120"/>
      <c r="E262" s="120"/>
      <c r="F262" s="120"/>
      <c r="G262" s="120"/>
      <c r="H262" s="120"/>
      <c r="I262" s="120"/>
      <c r="J262" s="120"/>
      <c r="K262" s="120"/>
      <c r="L262" s="120"/>
      <c r="M262" s="120"/>
      <c r="N262" s="121"/>
    </row>
    <row r="263" spans="1:14" s="118" customFormat="1" ht="12.75">
      <c r="A263" s="121"/>
      <c r="B263" s="120"/>
      <c r="C263" s="120"/>
      <c r="D263" s="120"/>
      <c r="E263" s="120"/>
      <c r="F263" s="120"/>
      <c r="G263" s="120"/>
      <c r="H263" s="120"/>
      <c r="I263" s="120"/>
      <c r="J263" s="120"/>
      <c r="K263" s="120"/>
      <c r="L263" s="120"/>
      <c r="M263" s="120"/>
      <c r="N263" s="121"/>
    </row>
    <row r="264" spans="1:14" s="118" customFormat="1" ht="12.75">
      <c r="A264" s="121"/>
      <c r="B264" s="120"/>
      <c r="C264" s="120"/>
      <c r="D264" s="120"/>
      <c r="E264" s="120"/>
      <c r="F264" s="120"/>
      <c r="G264" s="120"/>
      <c r="H264" s="120"/>
      <c r="I264" s="120"/>
      <c r="J264" s="120"/>
      <c r="K264" s="120"/>
      <c r="L264" s="120"/>
      <c r="M264" s="120"/>
      <c r="N264" s="121"/>
    </row>
    <row r="265" spans="1:14" s="118" customFormat="1" ht="12.75">
      <c r="A265" s="121"/>
      <c r="B265" s="120"/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20"/>
      <c r="N265" s="121"/>
    </row>
    <row r="266" spans="1:14" s="118" customFormat="1" ht="12.75">
      <c r="A266" s="121"/>
      <c r="B266" s="120"/>
      <c r="C266" s="120"/>
      <c r="D266" s="120"/>
      <c r="E266" s="120"/>
      <c r="F266" s="120"/>
      <c r="G266" s="120"/>
      <c r="H266" s="120"/>
      <c r="I266" s="120"/>
      <c r="J266" s="120"/>
      <c r="K266" s="120"/>
      <c r="L266" s="120"/>
      <c r="M266" s="120"/>
      <c r="N266" s="121"/>
    </row>
    <row r="267" spans="1:14" s="118" customFormat="1" ht="12.75">
      <c r="A267" s="121"/>
      <c r="B267" s="120"/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1"/>
    </row>
    <row r="268" spans="1:14" s="118" customFormat="1" ht="12.75">
      <c r="A268" s="121"/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1"/>
    </row>
    <row r="269" spans="1:14" s="118" customFormat="1" ht="12.75">
      <c r="A269" s="121"/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1"/>
    </row>
    <row r="270" spans="1:14" s="118" customFormat="1" ht="12.75">
      <c r="A270" s="121"/>
      <c r="B270" s="120"/>
      <c r="C270" s="120"/>
      <c r="D270" s="120"/>
      <c r="E270" s="120"/>
      <c r="F270" s="120"/>
      <c r="G270" s="120"/>
      <c r="H270" s="120"/>
      <c r="I270" s="120"/>
      <c r="J270" s="120"/>
      <c r="K270" s="120"/>
      <c r="L270" s="120"/>
      <c r="M270" s="120"/>
      <c r="N270" s="121"/>
    </row>
    <row r="271" spans="1:14" s="118" customFormat="1" ht="12.75">
      <c r="A271" s="121"/>
      <c r="B271" s="120"/>
      <c r="C271" s="120"/>
      <c r="D271" s="120"/>
      <c r="E271" s="120"/>
      <c r="F271" s="120"/>
      <c r="G271" s="120"/>
      <c r="H271" s="120"/>
      <c r="I271" s="120"/>
      <c r="J271" s="120"/>
      <c r="K271" s="120"/>
      <c r="L271" s="120"/>
      <c r="M271" s="120"/>
      <c r="N271" s="121"/>
    </row>
    <row r="272" spans="1:14" s="118" customFormat="1" ht="12.75">
      <c r="A272" s="121"/>
      <c r="B272" s="120"/>
      <c r="C272" s="120"/>
      <c r="D272" s="120"/>
      <c r="E272" s="120"/>
      <c r="F272" s="120"/>
      <c r="G272" s="120"/>
      <c r="H272" s="120"/>
      <c r="I272" s="120"/>
      <c r="J272" s="120"/>
      <c r="K272" s="120"/>
      <c r="L272" s="120"/>
      <c r="M272" s="120"/>
      <c r="N272" s="121"/>
    </row>
    <row r="273" spans="1:14" s="118" customFormat="1" ht="12.75">
      <c r="A273" s="121"/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1"/>
    </row>
    <row r="274" spans="1:14" s="118" customFormat="1" ht="12.75">
      <c r="A274" s="121"/>
      <c r="B274" s="120"/>
      <c r="C274" s="120"/>
      <c r="D274" s="120"/>
      <c r="E274" s="120"/>
      <c r="F274" s="120"/>
      <c r="G274" s="120"/>
      <c r="H274" s="120"/>
      <c r="I274" s="120"/>
      <c r="J274" s="120"/>
      <c r="K274" s="120"/>
      <c r="L274" s="120"/>
      <c r="M274" s="120"/>
      <c r="N274" s="121"/>
    </row>
    <row r="275" spans="1:14" s="118" customFormat="1" ht="12.75">
      <c r="A275" s="121"/>
      <c r="B275" s="120"/>
      <c r="C275" s="120"/>
      <c r="D275" s="120"/>
      <c r="E275" s="120"/>
      <c r="F275" s="120"/>
      <c r="G275" s="120"/>
      <c r="H275" s="120"/>
      <c r="I275" s="120"/>
      <c r="J275" s="120"/>
      <c r="K275" s="120"/>
      <c r="L275" s="120"/>
      <c r="M275" s="120"/>
      <c r="N275" s="121"/>
    </row>
    <row r="276" spans="1:14" s="118" customFormat="1" ht="12.75">
      <c r="A276" s="121"/>
      <c r="B276" s="120"/>
      <c r="C276" s="120"/>
      <c r="D276" s="120"/>
      <c r="E276" s="120"/>
      <c r="F276" s="120"/>
      <c r="G276" s="120"/>
      <c r="H276" s="120"/>
      <c r="I276" s="120"/>
      <c r="J276" s="120"/>
      <c r="K276" s="120"/>
      <c r="L276" s="120"/>
      <c r="M276" s="120"/>
      <c r="N276" s="121"/>
    </row>
    <row r="277" spans="1:14" s="118" customFormat="1" ht="12.75">
      <c r="A277" s="121"/>
      <c r="B277" s="120"/>
      <c r="C277" s="120"/>
      <c r="D277" s="120"/>
      <c r="E277" s="120"/>
      <c r="F277" s="120"/>
      <c r="G277" s="120"/>
      <c r="H277" s="120"/>
      <c r="I277" s="120"/>
      <c r="J277" s="120"/>
      <c r="K277" s="120"/>
      <c r="L277" s="120"/>
      <c r="M277" s="120"/>
      <c r="N277" s="121"/>
    </row>
    <row r="278" spans="1:14" s="118" customFormat="1" ht="12.75">
      <c r="A278" s="121"/>
      <c r="B278" s="120"/>
      <c r="C278" s="120"/>
      <c r="D278" s="120"/>
      <c r="E278" s="120"/>
      <c r="F278" s="120"/>
      <c r="G278" s="120"/>
      <c r="H278" s="120"/>
      <c r="I278" s="120"/>
      <c r="J278" s="120"/>
      <c r="K278" s="120"/>
      <c r="L278" s="120"/>
      <c r="M278" s="120"/>
      <c r="N278" s="121"/>
    </row>
    <row r="279" spans="1:14" s="118" customFormat="1" ht="12.75">
      <c r="A279" s="121"/>
      <c r="B279" s="120"/>
      <c r="C279" s="120"/>
      <c r="D279" s="120"/>
      <c r="E279" s="120"/>
      <c r="F279" s="120"/>
      <c r="G279" s="120"/>
      <c r="H279" s="120"/>
      <c r="I279" s="120"/>
      <c r="J279" s="120"/>
      <c r="K279" s="120"/>
      <c r="L279" s="120"/>
      <c r="M279" s="120"/>
      <c r="N279" s="121"/>
    </row>
    <row r="280" spans="1:14" s="118" customFormat="1" ht="12.75">
      <c r="A280" s="121"/>
      <c r="B280" s="120"/>
      <c r="C280" s="120"/>
      <c r="D280" s="120"/>
      <c r="E280" s="120"/>
      <c r="F280" s="120"/>
      <c r="G280" s="120"/>
      <c r="H280" s="120"/>
      <c r="I280" s="120"/>
      <c r="J280" s="120"/>
      <c r="K280" s="120"/>
      <c r="L280" s="120"/>
      <c r="M280" s="120"/>
      <c r="N280" s="121"/>
    </row>
    <row r="281" spans="1:14" s="118" customFormat="1" ht="12.75">
      <c r="A281" s="121"/>
      <c r="B281" s="120"/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0"/>
      <c r="N281" s="121"/>
    </row>
    <row r="282" spans="1:14" s="118" customFormat="1" ht="12.75">
      <c r="A282" s="121"/>
      <c r="B282" s="120"/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1"/>
    </row>
    <row r="283" spans="1:14" s="118" customFormat="1" ht="12.75">
      <c r="A283" s="121"/>
      <c r="B283" s="120"/>
      <c r="C283" s="120"/>
      <c r="D283" s="120"/>
      <c r="E283" s="120"/>
      <c r="F283" s="120"/>
      <c r="G283" s="120"/>
      <c r="H283" s="120"/>
      <c r="I283" s="120"/>
      <c r="J283" s="120"/>
      <c r="K283" s="120"/>
      <c r="L283" s="120"/>
      <c r="M283" s="120"/>
      <c r="N283" s="121"/>
    </row>
    <row r="284" spans="1:14" s="118" customFormat="1" ht="12.75">
      <c r="A284" s="121"/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1"/>
    </row>
    <row r="285" spans="1:14" s="118" customFormat="1" ht="12.75">
      <c r="A285" s="121"/>
      <c r="B285" s="120"/>
      <c r="C285" s="120"/>
      <c r="D285" s="120"/>
      <c r="E285" s="120"/>
      <c r="F285" s="120"/>
      <c r="G285" s="120"/>
      <c r="H285" s="120"/>
      <c r="I285" s="120"/>
      <c r="J285" s="120"/>
      <c r="K285" s="120"/>
      <c r="L285" s="120"/>
      <c r="M285" s="120"/>
      <c r="N285" s="121"/>
    </row>
    <row r="286" spans="1:14" s="118" customFormat="1" ht="12.75">
      <c r="A286" s="121"/>
      <c r="B286" s="120"/>
      <c r="C286" s="120"/>
      <c r="D286" s="120"/>
      <c r="E286" s="120"/>
      <c r="F286" s="120"/>
      <c r="G286" s="120"/>
      <c r="H286" s="120"/>
      <c r="I286" s="120"/>
      <c r="J286" s="120"/>
      <c r="K286" s="120"/>
      <c r="L286" s="120"/>
      <c r="M286" s="120"/>
      <c r="N286" s="121"/>
    </row>
    <row r="287" spans="1:14" s="118" customFormat="1" ht="12.75">
      <c r="A287" s="121"/>
      <c r="B287" s="120"/>
      <c r="C287" s="120"/>
      <c r="D287" s="120"/>
      <c r="E287" s="120"/>
      <c r="F287" s="120"/>
      <c r="G287" s="120"/>
      <c r="H287" s="120"/>
      <c r="I287" s="120"/>
      <c r="J287" s="120"/>
      <c r="K287" s="120"/>
      <c r="L287" s="120"/>
      <c r="M287" s="120"/>
      <c r="N287" s="121"/>
    </row>
    <row r="288" spans="1:14" s="118" customFormat="1" ht="12.75">
      <c r="A288" s="121"/>
      <c r="B288" s="120"/>
      <c r="C288" s="120"/>
      <c r="D288" s="120"/>
      <c r="E288" s="120"/>
      <c r="F288" s="120"/>
      <c r="G288" s="120"/>
      <c r="H288" s="120"/>
      <c r="I288" s="120"/>
      <c r="J288" s="120"/>
      <c r="K288" s="120"/>
      <c r="L288" s="120"/>
      <c r="M288" s="120"/>
      <c r="N288" s="121"/>
    </row>
    <row r="289" spans="1:14" s="118" customFormat="1" ht="12.75">
      <c r="A289" s="121"/>
      <c r="B289" s="120"/>
      <c r="C289" s="120"/>
      <c r="D289" s="120"/>
      <c r="E289" s="120"/>
      <c r="F289" s="120"/>
      <c r="G289" s="120"/>
      <c r="H289" s="120"/>
      <c r="I289" s="120"/>
      <c r="J289" s="120"/>
      <c r="K289" s="120"/>
      <c r="L289" s="120"/>
      <c r="M289" s="120"/>
      <c r="N289" s="121"/>
    </row>
    <row r="290" spans="1:14" s="118" customFormat="1" ht="12.75">
      <c r="A290" s="121"/>
      <c r="B290" s="120"/>
      <c r="C290" s="120"/>
      <c r="D290" s="120"/>
      <c r="E290" s="120"/>
      <c r="F290" s="120"/>
      <c r="G290" s="120"/>
      <c r="H290" s="120"/>
      <c r="I290" s="120"/>
      <c r="J290" s="120"/>
      <c r="K290" s="120"/>
      <c r="L290" s="120"/>
      <c r="M290" s="120"/>
      <c r="N290" s="121"/>
    </row>
    <row r="291" spans="1:14" s="118" customFormat="1" ht="12.75">
      <c r="A291" s="121"/>
      <c r="B291" s="120"/>
      <c r="C291" s="120"/>
      <c r="D291" s="120"/>
      <c r="E291" s="120"/>
      <c r="F291" s="120"/>
      <c r="G291" s="120"/>
      <c r="H291" s="120"/>
      <c r="I291" s="120"/>
      <c r="J291" s="120"/>
      <c r="K291" s="120"/>
      <c r="L291" s="120"/>
      <c r="M291" s="120"/>
      <c r="N291" s="121"/>
    </row>
    <row r="292" spans="1:14" s="118" customFormat="1" ht="12.75">
      <c r="A292" s="121"/>
      <c r="B292" s="120"/>
      <c r="C292" s="120"/>
      <c r="D292" s="120"/>
      <c r="E292" s="120"/>
      <c r="F292" s="120"/>
      <c r="G292" s="120"/>
      <c r="H292" s="120"/>
      <c r="I292" s="120"/>
      <c r="J292" s="120"/>
      <c r="K292" s="120"/>
      <c r="L292" s="120"/>
      <c r="M292" s="120"/>
      <c r="N292" s="121"/>
    </row>
    <row r="293" spans="1:14" s="118" customFormat="1" ht="12.75">
      <c r="A293" s="121"/>
      <c r="B293" s="120"/>
      <c r="C293" s="120"/>
      <c r="D293" s="120"/>
      <c r="E293" s="120"/>
      <c r="F293" s="120"/>
      <c r="G293" s="120"/>
      <c r="H293" s="120"/>
      <c r="I293" s="120"/>
      <c r="J293" s="120"/>
      <c r="K293" s="120"/>
      <c r="L293" s="120"/>
      <c r="M293" s="120"/>
      <c r="N293" s="121"/>
    </row>
    <row r="294" spans="1:14" s="118" customFormat="1" ht="12.75">
      <c r="A294" s="121"/>
      <c r="B294" s="120"/>
      <c r="C294" s="120"/>
      <c r="D294" s="120"/>
      <c r="E294" s="120"/>
      <c r="F294" s="120"/>
      <c r="G294" s="120"/>
      <c r="H294" s="120"/>
      <c r="I294" s="120"/>
      <c r="J294" s="120"/>
      <c r="K294" s="120"/>
      <c r="L294" s="120"/>
      <c r="M294" s="120"/>
      <c r="N294" s="121"/>
    </row>
    <row r="295" spans="1:14" s="118" customFormat="1" ht="12.75">
      <c r="A295" s="121"/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  <c r="N295" s="121"/>
    </row>
    <row r="296" spans="1:14" s="118" customFormat="1" ht="12.75">
      <c r="A296" s="121"/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  <c r="N296" s="121"/>
    </row>
    <row r="297" spans="1:14" s="118" customFormat="1" ht="12.75">
      <c r="A297" s="121"/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  <c r="N297" s="121"/>
    </row>
    <row r="298" spans="1:14" s="118" customFormat="1" ht="12.75">
      <c r="A298" s="121"/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  <c r="N298" s="121"/>
    </row>
    <row r="299" spans="1:14" s="118" customFormat="1" ht="12.75">
      <c r="A299" s="121"/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1"/>
    </row>
    <row r="300" spans="1:14" s="118" customFormat="1" ht="12.75">
      <c r="A300" s="121"/>
      <c r="B300" s="120"/>
      <c r="C300" s="120"/>
      <c r="D300" s="120"/>
      <c r="E300" s="120"/>
      <c r="F300" s="120"/>
      <c r="G300" s="120"/>
      <c r="H300" s="120"/>
      <c r="I300" s="120"/>
      <c r="J300" s="120"/>
      <c r="K300" s="120"/>
      <c r="L300" s="120"/>
      <c r="M300" s="120"/>
      <c r="N300" s="121"/>
    </row>
    <row r="301" spans="1:14" s="118" customFormat="1" ht="12.75">
      <c r="A301" s="121"/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1"/>
    </row>
    <row r="302" spans="1:14" s="118" customFormat="1" ht="12.75">
      <c r="A302" s="121"/>
      <c r="B302" s="120"/>
      <c r="C302" s="120"/>
      <c r="D302" s="120"/>
      <c r="E302" s="120"/>
      <c r="F302" s="120"/>
      <c r="G302" s="120"/>
      <c r="H302" s="120"/>
      <c r="I302" s="120"/>
      <c r="J302" s="120"/>
      <c r="K302" s="120"/>
      <c r="L302" s="120"/>
      <c r="M302" s="120"/>
      <c r="N302" s="121"/>
    </row>
    <row r="303" spans="1:14" s="118" customFormat="1" ht="12.75">
      <c r="A303" s="121"/>
      <c r="B303" s="120"/>
      <c r="C303" s="120"/>
      <c r="D303" s="120"/>
      <c r="E303" s="120"/>
      <c r="F303" s="120"/>
      <c r="G303" s="120"/>
      <c r="H303" s="120"/>
      <c r="I303" s="120"/>
      <c r="J303" s="120"/>
      <c r="K303" s="120"/>
      <c r="L303" s="120"/>
      <c r="M303" s="120"/>
      <c r="N303" s="121"/>
    </row>
    <row r="304" spans="1:14" s="118" customFormat="1" ht="12.75">
      <c r="A304" s="121"/>
      <c r="B304" s="120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1"/>
    </row>
    <row r="305" spans="1:14" s="118" customFormat="1" ht="12.75">
      <c r="A305" s="121"/>
      <c r="B305" s="120"/>
      <c r="C305" s="120"/>
      <c r="D305" s="120"/>
      <c r="E305" s="120"/>
      <c r="F305" s="120"/>
      <c r="G305" s="120"/>
      <c r="H305" s="120"/>
      <c r="I305" s="120"/>
      <c r="J305" s="120"/>
      <c r="K305" s="120"/>
      <c r="L305" s="120"/>
      <c r="M305" s="120"/>
      <c r="N305" s="121"/>
    </row>
  </sheetData>
  <sheetProtection selectLockedCells="1" selectUnlockedCells="1"/>
  <mergeCells count="79">
    <mergeCell ref="B65:C65"/>
    <mergeCell ref="B66:C66"/>
    <mergeCell ref="B67:C67"/>
    <mergeCell ref="B68:C68"/>
    <mergeCell ref="B46:C46"/>
    <mergeCell ref="B52:C52"/>
    <mergeCell ref="B58:C58"/>
    <mergeCell ref="B62:C62"/>
    <mergeCell ref="B63:C63"/>
    <mergeCell ref="B64:C64"/>
    <mergeCell ref="B85:C85"/>
    <mergeCell ref="E85:K85"/>
    <mergeCell ref="A79:C79"/>
    <mergeCell ref="A80:C80"/>
    <mergeCell ref="A81:C81"/>
    <mergeCell ref="A82:C82"/>
    <mergeCell ref="B76:C76"/>
    <mergeCell ref="D76:M76"/>
    <mergeCell ref="A77:C77"/>
    <mergeCell ref="A78:C78"/>
    <mergeCell ref="B74:C74"/>
    <mergeCell ref="D74:M74"/>
    <mergeCell ref="B75:C75"/>
    <mergeCell ref="D75:M75"/>
    <mergeCell ref="A72:C72"/>
    <mergeCell ref="D72:M72"/>
    <mergeCell ref="A73:C73"/>
    <mergeCell ref="D73:M73"/>
    <mergeCell ref="A71:C71"/>
    <mergeCell ref="D71:M71"/>
    <mergeCell ref="B53:C53"/>
    <mergeCell ref="B55:C55"/>
    <mergeCell ref="B56:C56"/>
    <mergeCell ref="B57:C57"/>
    <mergeCell ref="B59:C59"/>
    <mergeCell ref="B49:C49"/>
    <mergeCell ref="B50:C50"/>
    <mergeCell ref="B51:C51"/>
    <mergeCell ref="B42:C42"/>
    <mergeCell ref="B43:C43"/>
    <mergeCell ref="B47:C47"/>
    <mergeCell ref="B44:C44"/>
    <mergeCell ref="B45:C45"/>
    <mergeCell ref="B37:C37"/>
    <mergeCell ref="B24:C24"/>
    <mergeCell ref="B38:C38"/>
    <mergeCell ref="B39:C39"/>
    <mergeCell ref="B29:C29"/>
    <mergeCell ref="B34:C34"/>
    <mergeCell ref="B35:C35"/>
    <mergeCell ref="B36:C36"/>
    <mergeCell ref="B15:C15"/>
    <mergeCell ref="B26:C26"/>
    <mergeCell ref="B27:C27"/>
    <mergeCell ref="L2:M2"/>
    <mergeCell ref="B6:C6"/>
    <mergeCell ref="B28:C28"/>
    <mergeCell ref="B18:C18"/>
    <mergeCell ref="B19:C19"/>
    <mergeCell ref="B20:C20"/>
    <mergeCell ref="B22:C22"/>
    <mergeCell ref="B16:C16"/>
    <mergeCell ref="B8:C8"/>
    <mergeCell ref="B9:C9"/>
    <mergeCell ref="B10:C10"/>
    <mergeCell ref="B11:C11"/>
    <mergeCell ref="B3:C3"/>
    <mergeCell ref="B4:C4"/>
    <mergeCell ref="B5:C5"/>
    <mergeCell ref="B12:C12"/>
    <mergeCell ref="B13:C13"/>
    <mergeCell ref="A1:Q1"/>
    <mergeCell ref="B2:C2"/>
    <mergeCell ref="D2:E2"/>
    <mergeCell ref="F2:G2"/>
    <mergeCell ref="H2:I2"/>
    <mergeCell ref="J2:K2"/>
    <mergeCell ref="N2:O2"/>
    <mergeCell ref="P2:Q2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5"/>
  <sheetViews>
    <sheetView tabSelected="1" view="pageBreakPreview" zoomScale="140" zoomScaleNormal="80" zoomScaleSheetLayoutView="140" zoomScalePageLayoutView="0" workbookViewId="0" topLeftCell="A31">
      <selection activeCell="E56" sqref="E56"/>
    </sheetView>
  </sheetViews>
  <sheetFormatPr defaultColWidth="9.140625" defaultRowHeight="12.75"/>
  <cols>
    <col min="1" max="1" width="5.8515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6.421875" style="0" customWidth="1"/>
    <col min="11" max="11" width="9.140625" style="0" customWidth="1"/>
    <col min="12" max="13" width="9.140625" style="0" hidden="1" customWidth="1"/>
    <col min="14" max="14" width="9.28125" style="0" hidden="1" customWidth="1"/>
    <col min="15" max="19" width="9.140625" style="0" hidden="1" customWidth="1"/>
    <col min="20" max="21" width="9.140625" style="0" customWidth="1"/>
  </cols>
  <sheetData>
    <row r="1" spans="1:13" ht="25.5" customHeight="1" thickBot="1">
      <c r="A1" s="409" t="s">
        <v>506</v>
      </c>
      <c r="B1" s="409"/>
      <c r="C1" s="122" t="s">
        <v>83</v>
      </c>
      <c r="D1" s="122" t="s">
        <v>84</v>
      </c>
      <c r="E1" s="122" t="s">
        <v>85</v>
      </c>
      <c r="F1" s="122" t="s">
        <v>86</v>
      </c>
      <c r="G1" s="122" t="s">
        <v>87</v>
      </c>
      <c r="H1" s="122" t="s">
        <v>88</v>
      </c>
      <c r="I1" s="122" t="s">
        <v>89</v>
      </c>
      <c r="J1" s="123"/>
      <c r="K1" s="124"/>
      <c r="L1" s="124"/>
      <c r="M1" s="124"/>
    </row>
    <row r="2" spans="1:19" ht="12" customHeight="1">
      <c r="A2" s="149" t="s">
        <v>0</v>
      </c>
      <c r="B2" s="150"/>
      <c r="C2" s="151">
        <v>140</v>
      </c>
      <c r="D2" s="151">
        <v>140</v>
      </c>
      <c r="E2" s="151">
        <v>140</v>
      </c>
      <c r="F2" s="151">
        <v>140</v>
      </c>
      <c r="G2" s="287">
        <v>140</v>
      </c>
      <c r="H2" s="190"/>
      <c r="I2" s="170"/>
      <c r="J2" s="169" t="s">
        <v>0</v>
      </c>
      <c r="K2" s="124"/>
      <c r="L2" s="124"/>
      <c r="M2" s="124">
        <f>+C2*Megrendelőlap!D3</f>
        <v>0</v>
      </c>
      <c r="N2" s="124">
        <f>+D2*Megrendelőlap!F3</f>
        <v>0</v>
      </c>
      <c r="O2" s="124">
        <f>+E2*Megrendelőlap!H3</f>
        <v>0</v>
      </c>
      <c r="P2" s="124">
        <f>+F2*Megrendelőlap!J3</f>
        <v>0</v>
      </c>
      <c r="Q2" s="124">
        <f>+G2*Megrendelőlap!L3</f>
        <v>0</v>
      </c>
      <c r="R2" s="124">
        <f>+H2*Megrendelőlap!N3</f>
        <v>0</v>
      </c>
      <c r="S2" s="124">
        <f>+I2*Megrendelőlap!P3</f>
        <v>0</v>
      </c>
    </row>
    <row r="3" spans="1:19" ht="12" customHeight="1">
      <c r="A3" s="152" t="s">
        <v>2</v>
      </c>
      <c r="B3" s="153"/>
      <c r="C3" s="154">
        <v>165</v>
      </c>
      <c r="D3" s="154">
        <v>150</v>
      </c>
      <c r="E3" s="154">
        <v>180</v>
      </c>
      <c r="F3" s="154">
        <v>170</v>
      </c>
      <c r="G3" s="287">
        <v>185</v>
      </c>
      <c r="H3" s="190"/>
      <c r="I3" s="172"/>
      <c r="J3" s="157" t="s">
        <v>2</v>
      </c>
      <c r="K3" s="124"/>
      <c r="L3" s="124"/>
      <c r="M3" s="124">
        <f>+C3*Megrendelőlap!D4</f>
        <v>0</v>
      </c>
      <c r="N3" s="124">
        <f>+D3*Megrendelőlap!F4</f>
        <v>0</v>
      </c>
      <c r="O3" s="124">
        <f>+E3*Megrendelőlap!H4</f>
        <v>0</v>
      </c>
      <c r="P3" s="124">
        <f>+F3*Megrendelőlap!J4</f>
        <v>0</v>
      </c>
      <c r="Q3" s="124">
        <f>+G3*Megrendelőlap!L4</f>
        <v>0</v>
      </c>
      <c r="R3" s="124">
        <f>+H3*Megrendelőlap!N4</f>
        <v>0</v>
      </c>
      <c r="S3" s="124">
        <f>+I3*Megrendelőlap!P4</f>
        <v>0</v>
      </c>
    </row>
    <row r="4" spans="1:19" ht="12" customHeight="1">
      <c r="A4" s="149" t="s">
        <v>3</v>
      </c>
      <c r="B4" s="153"/>
      <c r="C4" s="154">
        <v>605</v>
      </c>
      <c r="D4" s="154">
        <v>560</v>
      </c>
      <c r="E4" s="154">
        <v>545</v>
      </c>
      <c r="F4" s="154">
        <v>580</v>
      </c>
      <c r="G4" s="287">
        <v>545</v>
      </c>
      <c r="H4" s="173"/>
      <c r="I4" s="172"/>
      <c r="J4" s="156" t="s">
        <v>3</v>
      </c>
      <c r="L4" s="124"/>
      <c r="M4" s="124">
        <f>+C4*Megrendelőlap!D5</f>
        <v>0</v>
      </c>
      <c r="N4" s="124">
        <f>+D4*Megrendelőlap!F5</f>
        <v>0</v>
      </c>
      <c r="O4" s="124">
        <f>+E4*Megrendelőlap!H5</f>
        <v>0</v>
      </c>
      <c r="P4" s="124">
        <f>+F4*Megrendelőlap!J5</f>
        <v>0</v>
      </c>
      <c r="Q4" s="124">
        <f>+G4*Megrendelőlap!L5</f>
        <v>0</v>
      </c>
      <c r="R4" s="124">
        <f>+H4*Megrendelőlap!N5</f>
        <v>0</v>
      </c>
      <c r="S4" s="124">
        <f>+I4*Megrendelőlap!P5</f>
        <v>0</v>
      </c>
    </row>
    <row r="5" spans="1:19" ht="12" customHeight="1">
      <c r="A5" s="152" t="s">
        <v>5</v>
      </c>
      <c r="B5" s="153"/>
      <c r="C5" s="154">
        <v>645</v>
      </c>
      <c r="D5" s="154">
        <v>625</v>
      </c>
      <c r="E5" s="154">
        <v>575</v>
      </c>
      <c r="F5" s="154">
        <v>630</v>
      </c>
      <c r="G5" s="287">
        <v>605</v>
      </c>
      <c r="H5" s="190"/>
      <c r="I5" s="172"/>
      <c r="J5" s="157" t="s">
        <v>5</v>
      </c>
      <c r="K5" s="125"/>
      <c r="L5" s="124"/>
      <c r="M5" s="124">
        <f>+C5*Megrendelőlap!D6</f>
        <v>0</v>
      </c>
      <c r="N5" s="124">
        <f>+D5*Megrendelőlap!F6</f>
        <v>0</v>
      </c>
      <c r="O5" s="124">
        <f>+E5*Megrendelőlap!H6</f>
        <v>0</v>
      </c>
      <c r="P5" s="124">
        <f>+F5*Megrendelőlap!J6</f>
        <v>0</v>
      </c>
      <c r="Q5" s="124">
        <f>+G5*Megrendelőlap!L6</f>
        <v>0</v>
      </c>
      <c r="R5" s="124">
        <f>+H5*Megrendelőlap!N6</f>
        <v>0</v>
      </c>
      <c r="S5" s="124">
        <f>+I5*Megrendelőlap!P6</f>
        <v>0</v>
      </c>
    </row>
    <row r="6" spans="1:19" ht="12" customHeight="1">
      <c r="A6" s="152" t="s">
        <v>6</v>
      </c>
      <c r="B6" s="153"/>
      <c r="C6" s="154">
        <v>655</v>
      </c>
      <c r="D6" s="154">
        <v>645</v>
      </c>
      <c r="E6" s="154">
        <v>660</v>
      </c>
      <c r="F6" s="154">
        <v>665</v>
      </c>
      <c r="G6" s="287">
        <v>660</v>
      </c>
      <c r="H6" s="190"/>
      <c r="I6" s="172"/>
      <c r="J6" s="157" t="s">
        <v>6</v>
      </c>
      <c r="L6" s="124"/>
      <c r="M6" s="124">
        <f>+C6*Megrendelőlap!D7</f>
        <v>0</v>
      </c>
      <c r="N6" s="124">
        <f>+D6*Megrendelőlap!F7</f>
        <v>0</v>
      </c>
      <c r="O6" s="124">
        <f>+E6*Megrendelőlap!H7</f>
        <v>0</v>
      </c>
      <c r="P6" s="124">
        <f>+F6*Megrendelőlap!J7</f>
        <v>0</v>
      </c>
      <c r="Q6" s="124">
        <f>+G6*Megrendelőlap!L7</f>
        <v>0</v>
      </c>
      <c r="R6" s="124">
        <f>+H6*Megrendelőlap!N7</f>
        <v>0</v>
      </c>
      <c r="S6" s="124">
        <f>+I6*Megrendelőlap!P7</f>
        <v>0</v>
      </c>
    </row>
    <row r="7" spans="1:19" ht="12" customHeight="1">
      <c r="A7" s="152" t="s">
        <v>7</v>
      </c>
      <c r="B7" s="153"/>
      <c r="C7" s="154">
        <v>740</v>
      </c>
      <c r="D7" s="154">
        <v>835</v>
      </c>
      <c r="E7" s="154">
        <v>715</v>
      </c>
      <c r="F7" s="154">
        <v>705</v>
      </c>
      <c r="G7" s="287">
        <v>755</v>
      </c>
      <c r="H7" s="173"/>
      <c r="I7" s="172"/>
      <c r="J7" s="157" t="s">
        <v>7</v>
      </c>
      <c r="L7" s="124"/>
      <c r="M7" s="124">
        <f>+C7*Megrendelőlap!D8</f>
        <v>0</v>
      </c>
      <c r="N7" s="124">
        <f>+D7*Megrendelőlap!F8</f>
        <v>0</v>
      </c>
      <c r="O7" s="124">
        <f>+E7*Megrendelőlap!H8</f>
        <v>0</v>
      </c>
      <c r="P7" s="124">
        <f>+F7*Megrendelőlap!J8</f>
        <v>0</v>
      </c>
      <c r="Q7" s="124">
        <f>+G7*Megrendelőlap!L8</f>
        <v>0</v>
      </c>
      <c r="R7" s="124">
        <f>+H7*Megrendelőlap!N8</f>
        <v>0</v>
      </c>
      <c r="S7" s="124">
        <f>+I7*Megrendelőlap!P8</f>
        <v>0</v>
      </c>
    </row>
    <row r="8" spans="1:19" ht="12" customHeight="1">
      <c r="A8" s="152" t="s">
        <v>9</v>
      </c>
      <c r="B8" s="153"/>
      <c r="C8" s="154">
        <v>1320</v>
      </c>
      <c r="D8" s="154">
        <v>1290</v>
      </c>
      <c r="E8" s="154">
        <v>1370</v>
      </c>
      <c r="F8" s="154">
        <v>1325</v>
      </c>
      <c r="G8" s="287">
        <v>1340</v>
      </c>
      <c r="H8" s="190"/>
      <c r="I8" s="172"/>
      <c r="J8" s="157" t="s">
        <v>9</v>
      </c>
      <c r="L8" s="124"/>
      <c r="M8" s="124">
        <f>+C8*Megrendelőlap!D9</f>
        <v>0</v>
      </c>
      <c r="N8" s="124">
        <f>+D8*Megrendelőlap!F9</f>
        <v>0</v>
      </c>
      <c r="O8" s="124">
        <f>+E8*Megrendelőlap!H9</f>
        <v>0</v>
      </c>
      <c r="P8" s="124">
        <f>+F8*Megrendelőlap!J9</f>
        <v>0</v>
      </c>
      <c r="Q8" s="124">
        <f>+G8*Megrendelőlap!L9</f>
        <v>0</v>
      </c>
      <c r="R8" s="124">
        <f>+H8*Megrendelőlap!N9</f>
        <v>0</v>
      </c>
      <c r="S8" s="124">
        <f>+I8*Megrendelőlap!P9</f>
        <v>0</v>
      </c>
    </row>
    <row r="9" spans="1:19" ht="12" customHeight="1">
      <c r="A9" s="152" t="s">
        <v>11</v>
      </c>
      <c r="B9" s="153"/>
      <c r="C9" s="154">
        <v>635</v>
      </c>
      <c r="D9" s="154">
        <v>570</v>
      </c>
      <c r="E9" s="154">
        <v>650</v>
      </c>
      <c r="F9" s="154">
        <v>580</v>
      </c>
      <c r="G9" s="287">
        <v>605</v>
      </c>
      <c r="H9" s="190"/>
      <c r="I9" s="172"/>
      <c r="J9" s="157" t="s">
        <v>11</v>
      </c>
      <c r="K9" s="126"/>
      <c r="L9" s="124"/>
      <c r="M9" s="124">
        <f>+C9*Megrendelőlap!D10</f>
        <v>0</v>
      </c>
      <c r="N9" s="124">
        <f>+D9*Megrendelőlap!F10</f>
        <v>0</v>
      </c>
      <c r="O9" s="124">
        <f>+E9*Megrendelőlap!H10</f>
        <v>0</v>
      </c>
      <c r="P9" s="124">
        <f>+F9*Megrendelőlap!J10</f>
        <v>0</v>
      </c>
      <c r="Q9" s="124">
        <f>+G9*Megrendelőlap!L10</f>
        <v>0</v>
      </c>
      <c r="R9" s="124">
        <f>+H9*Megrendelőlap!N10</f>
        <v>0</v>
      </c>
      <c r="S9" s="124">
        <f>+I9*Megrendelőlap!P10</f>
        <v>0</v>
      </c>
    </row>
    <row r="10" spans="1:19" ht="12" customHeight="1">
      <c r="A10" s="152" t="s">
        <v>90</v>
      </c>
      <c r="B10" s="153"/>
      <c r="C10" s="154">
        <v>1285</v>
      </c>
      <c r="D10" s="154">
        <v>1205</v>
      </c>
      <c r="E10" s="154">
        <v>1175</v>
      </c>
      <c r="F10" s="154">
        <v>1305</v>
      </c>
      <c r="G10" s="287">
        <v>1290</v>
      </c>
      <c r="H10" s="190"/>
      <c r="I10" s="172"/>
      <c r="J10" s="157" t="s">
        <v>90</v>
      </c>
      <c r="L10" s="124"/>
      <c r="M10" s="124">
        <f>+C10*Megrendelőlap!D11</f>
        <v>0</v>
      </c>
      <c r="N10" s="124">
        <f>+D10*Megrendelőlap!F11</f>
        <v>0</v>
      </c>
      <c r="O10" s="124">
        <f>+E10*Megrendelőlap!H11</f>
        <v>0</v>
      </c>
      <c r="P10" s="124">
        <f>+F10*Megrendelőlap!J11</f>
        <v>0</v>
      </c>
      <c r="Q10" s="124">
        <f>+G10*Megrendelőlap!L11</f>
        <v>0</v>
      </c>
      <c r="R10" s="124">
        <f>+H10*Megrendelőlap!N11</f>
        <v>0</v>
      </c>
      <c r="S10" s="124">
        <f>+I10*Megrendelőlap!P11</f>
        <v>0</v>
      </c>
    </row>
    <row r="11" spans="1:19" ht="12" customHeight="1">
      <c r="A11" s="152" t="s">
        <v>91</v>
      </c>
      <c r="B11" s="153"/>
      <c r="C11" s="289">
        <v>1305</v>
      </c>
      <c r="D11" s="154">
        <v>1185</v>
      </c>
      <c r="E11" s="154">
        <v>1225</v>
      </c>
      <c r="F11" s="154">
        <v>1315</v>
      </c>
      <c r="G11" s="287">
        <v>0</v>
      </c>
      <c r="H11" s="190"/>
      <c r="I11" s="172"/>
      <c r="J11" s="157" t="s">
        <v>91</v>
      </c>
      <c r="L11" s="124"/>
      <c r="M11" s="124">
        <f>+C11*Megrendelőlap!D12</f>
        <v>0</v>
      </c>
      <c r="N11" s="124">
        <f>+D11*Megrendelőlap!F12</f>
        <v>0</v>
      </c>
      <c r="O11" s="124">
        <f>+E11*Megrendelőlap!H12</f>
        <v>0</v>
      </c>
      <c r="P11" s="124">
        <f>+F11*Megrendelőlap!J12</f>
        <v>0</v>
      </c>
      <c r="Q11" s="124">
        <f>+G11*Megrendelőlap!L12</f>
        <v>0</v>
      </c>
      <c r="R11" s="124">
        <f>+H11*Megrendelőlap!N12</f>
        <v>0</v>
      </c>
      <c r="S11" s="124">
        <f>+I11*Megrendelőlap!P12</f>
        <v>0</v>
      </c>
    </row>
    <row r="12" spans="1:19" ht="12" customHeight="1">
      <c r="A12" s="152" t="s">
        <v>92</v>
      </c>
      <c r="B12" s="153"/>
      <c r="C12" s="154">
        <v>1205</v>
      </c>
      <c r="D12" s="154">
        <v>1195</v>
      </c>
      <c r="E12" s="154">
        <v>1150</v>
      </c>
      <c r="F12" s="154">
        <v>1205</v>
      </c>
      <c r="G12" s="287">
        <v>1215</v>
      </c>
      <c r="H12" s="190"/>
      <c r="I12" s="172"/>
      <c r="J12" s="157" t="s">
        <v>92</v>
      </c>
      <c r="L12" s="124"/>
      <c r="M12" s="124">
        <f>+C12*Megrendelőlap!D13</f>
        <v>0</v>
      </c>
      <c r="N12" s="124">
        <f>+D12*Megrendelőlap!F13</f>
        <v>0</v>
      </c>
      <c r="O12" s="124">
        <f>+E12*Megrendelőlap!H13</f>
        <v>0</v>
      </c>
      <c r="P12" s="124">
        <f>+F12*Megrendelőlap!J13</f>
        <v>0</v>
      </c>
      <c r="Q12" s="124">
        <f>+G12*Megrendelőlap!L13</f>
        <v>0</v>
      </c>
      <c r="R12" s="124">
        <f>+H12*Megrendelőlap!N13</f>
        <v>0</v>
      </c>
      <c r="S12" s="124">
        <f>+I12*Megrendelőlap!P13</f>
        <v>0</v>
      </c>
    </row>
    <row r="13" spans="1:19" ht="12" customHeight="1">
      <c r="A13" s="152" t="s">
        <v>93</v>
      </c>
      <c r="B13" s="153"/>
      <c r="C13" s="154">
        <v>1215</v>
      </c>
      <c r="D13" s="154">
        <v>1185</v>
      </c>
      <c r="E13" s="154">
        <v>1145</v>
      </c>
      <c r="F13" s="154">
        <v>1210</v>
      </c>
      <c r="G13" s="287">
        <v>1220</v>
      </c>
      <c r="H13" s="190"/>
      <c r="I13" s="172"/>
      <c r="J13" s="157" t="s">
        <v>93</v>
      </c>
      <c r="L13" s="124"/>
      <c r="M13" s="124">
        <f>+C13*Megrendelőlap!D14</f>
        <v>0</v>
      </c>
      <c r="N13" s="124">
        <f>+D13*Megrendelőlap!F14</f>
        <v>0</v>
      </c>
      <c r="O13" s="124">
        <f>+E13*Megrendelőlap!H14</f>
        <v>0</v>
      </c>
      <c r="P13" s="124">
        <f>+F13*Megrendelőlap!J14</f>
        <v>0</v>
      </c>
      <c r="Q13" s="124">
        <f>+G13*Megrendelőlap!L14</f>
        <v>0</v>
      </c>
      <c r="R13" s="124">
        <f>+H13*Megrendelőlap!N14</f>
        <v>0</v>
      </c>
      <c r="S13" s="124">
        <f>+I13*Megrendelőlap!P14</f>
        <v>0</v>
      </c>
    </row>
    <row r="14" spans="1:19" ht="12" customHeight="1">
      <c r="A14" s="152" t="s">
        <v>19</v>
      </c>
      <c r="B14" s="153"/>
      <c r="C14" s="154">
        <v>1190</v>
      </c>
      <c r="D14" s="154">
        <v>1135</v>
      </c>
      <c r="E14" s="154">
        <v>1125</v>
      </c>
      <c r="F14" s="154">
        <v>1305</v>
      </c>
      <c r="G14" s="287">
        <v>1185</v>
      </c>
      <c r="H14" s="173"/>
      <c r="I14" s="172"/>
      <c r="J14" s="157" t="s">
        <v>19</v>
      </c>
      <c r="L14" s="124"/>
      <c r="M14" s="124">
        <f>+C14*Megrendelőlap!D15</f>
        <v>0</v>
      </c>
      <c r="N14" s="124">
        <f>+D14*Megrendelőlap!F15</f>
        <v>0</v>
      </c>
      <c r="O14" s="124">
        <f>+E14*Megrendelőlap!H15</f>
        <v>0</v>
      </c>
      <c r="P14" s="124">
        <f>+F14*Megrendelőlap!J15</f>
        <v>0</v>
      </c>
      <c r="Q14" s="124">
        <f>+G14*Megrendelőlap!L15</f>
        <v>0</v>
      </c>
      <c r="R14" s="124">
        <f>+H14*Megrendelőlap!N15</f>
        <v>0</v>
      </c>
      <c r="S14" s="124">
        <f>+I14*Megrendelőlap!P15</f>
        <v>0</v>
      </c>
    </row>
    <row r="15" spans="1:19" ht="12" customHeight="1">
      <c r="A15" s="152" t="s">
        <v>21</v>
      </c>
      <c r="B15" s="153"/>
      <c r="C15" s="154">
        <v>1250</v>
      </c>
      <c r="D15" s="154">
        <v>1240</v>
      </c>
      <c r="E15" s="154">
        <v>1275</v>
      </c>
      <c r="F15" s="154">
        <v>1290</v>
      </c>
      <c r="G15" s="287">
        <v>1250</v>
      </c>
      <c r="H15" s="173"/>
      <c r="I15" s="172"/>
      <c r="J15" s="157" t="s">
        <v>21</v>
      </c>
      <c r="L15" s="124"/>
      <c r="M15" s="124">
        <f>+C15*Megrendelőlap!D16</f>
        <v>0</v>
      </c>
      <c r="N15" s="124">
        <f>+D15*Megrendelőlap!F16</f>
        <v>0</v>
      </c>
      <c r="O15" s="124">
        <f>+E15*Megrendelőlap!H16</f>
        <v>0</v>
      </c>
      <c r="P15" s="124">
        <f>+F15*Megrendelőlap!J16</f>
        <v>0</v>
      </c>
      <c r="Q15" s="124">
        <f>+G15*Megrendelőlap!L16</f>
        <v>0</v>
      </c>
      <c r="R15" s="124">
        <f>+H15*Megrendelőlap!N16</f>
        <v>0</v>
      </c>
      <c r="S15" s="124">
        <f>+I15*Megrendelőlap!P16</f>
        <v>0</v>
      </c>
    </row>
    <row r="16" spans="1:19" ht="12" customHeight="1">
      <c r="A16" s="152" t="s">
        <v>23</v>
      </c>
      <c r="B16" s="153"/>
      <c r="C16" s="154">
        <v>1410</v>
      </c>
      <c r="D16" s="154">
        <v>1380</v>
      </c>
      <c r="E16" s="154">
        <v>1260</v>
      </c>
      <c r="F16" s="154">
        <v>1390</v>
      </c>
      <c r="G16" s="287">
        <v>1340</v>
      </c>
      <c r="H16" s="224"/>
      <c r="I16" s="172"/>
      <c r="J16" s="157"/>
      <c r="L16" s="124"/>
      <c r="M16" s="124"/>
      <c r="N16" s="124"/>
      <c r="O16" s="124"/>
      <c r="P16" s="124"/>
      <c r="Q16" s="124"/>
      <c r="R16" s="124"/>
      <c r="S16" s="124"/>
    </row>
    <row r="17" spans="1:19" ht="12" customHeight="1">
      <c r="A17" s="152" t="s">
        <v>24</v>
      </c>
      <c r="B17" s="153"/>
      <c r="C17" s="154">
        <v>1370</v>
      </c>
      <c r="D17" s="154">
        <v>1425</v>
      </c>
      <c r="E17" s="154">
        <v>1380</v>
      </c>
      <c r="F17" s="154">
        <v>1340</v>
      </c>
      <c r="G17" s="287">
        <v>1380</v>
      </c>
      <c r="H17" s="190"/>
      <c r="I17" s="172"/>
      <c r="J17" s="157" t="s">
        <v>24</v>
      </c>
      <c r="L17" s="124"/>
      <c r="M17" s="124">
        <f>+C17*Megrendelőlap!D18</f>
        <v>0</v>
      </c>
      <c r="N17" s="124">
        <f>+D17*Megrendelőlap!F18</f>
        <v>0</v>
      </c>
      <c r="O17" s="124">
        <f>+E17*Megrendelőlap!H18</f>
        <v>0</v>
      </c>
      <c r="P17" s="124">
        <f>+F17*Megrendelőlap!J18</f>
        <v>0</v>
      </c>
      <c r="Q17" s="124">
        <f>+G17*Megrendelőlap!L18</f>
        <v>0</v>
      </c>
      <c r="R17" s="124">
        <f>+H17*Megrendelőlap!N18</f>
        <v>0</v>
      </c>
      <c r="S17" s="124">
        <f>+I17*Megrendelőlap!P18</f>
        <v>0</v>
      </c>
    </row>
    <row r="18" spans="1:19" ht="12" customHeight="1">
      <c r="A18" s="152" t="s">
        <v>26</v>
      </c>
      <c r="B18" s="153"/>
      <c r="C18" s="154">
        <v>1360</v>
      </c>
      <c r="D18" s="154">
        <v>1385</v>
      </c>
      <c r="E18" s="154">
        <v>1520</v>
      </c>
      <c r="F18" s="154">
        <v>1390</v>
      </c>
      <c r="G18" s="287">
        <v>1450</v>
      </c>
      <c r="H18" s="190"/>
      <c r="I18" s="172"/>
      <c r="J18" s="157" t="s">
        <v>26</v>
      </c>
      <c r="L18" s="124"/>
      <c r="M18" s="124">
        <f>+C18*Megrendelőlap!D19</f>
        <v>0</v>
      </c>
      <c r="N18" s="124">
        <f>+D18*Megrendelőlap!F19</f>
        <v>0</v>
      </c>
      <c r="O18" s="124">
        <f>+E18*Megrendelőlap!H19</f>
        <v>0</v>
      </c>
      <c r="P18" s="124">
        <f>+F18*Megrendelőlap!J19</f>
        <v>0</v>
      </c>
      <c r="Q18" s="124">
        <f>+G18*Megrendelőlap!L19</f>
        <v>0</v>
      </c>
      <c r="R18" s="124">
        <f>+H18*Megrendelőlap!N19</f>
        <v>0</v>
      </c>
      <c r="S18" s="124">
        <f>+I18*Megrendelőlap!P19</f>
        <v>0</v>
      </c>
    </row>
    <row r="19" spans="1:19" ht="12" customHeight="1">
      <c r="A19" s="152" t="s">
        <v>95</v>
      </c>
      <c r="B19" s="153"/>
      <c r="C19" s="154">
        <v>1405</v>
      </c>
      <c r="D19" s="154">
        <v>1380</v>
      </c>
      <c r="E19" s="154">
        <v>1440</v>
      </c>
      <c r="F19" s="155">
        <v>1370</v>
      </c>
      <c r="G19" s="287">
        <v>1270</v>
      </c>
      <c r="H19" s="224"/>
      <c r="I19" s="172"/>
      <c r="J19" s="157" t="s">
        <v>95</v>
      </c>
      <c r="L19" s="124"/>
      <c r="M19" s="124">
        <f>+C19*Megrendelőlap!D20</f>
        <v>0</v>
      </c>
      <c r="N19" s="124">
        <f>+D19*Megrendelőlap!F20</f>
        <v>0</v>
      </c>
      <c r="O19" s="124">
        <f>+E19*Megrendelőlap!H20</f>
        <v>0</v>
      </c>
      <c r="P19" s="124">
        <f>+F19*Megrendelőlap!J20</f>
        <v>0</v>
      </c>
      <c r="Q19" s="124">
        <f>+G19*Megrendelőlap!L20</f>
        <v>0</v>
      </c>
      <c r="R19" s="124">
        <f>+H19*Megrendelőlap!N20</f>
        <v>0</v>
      </c>
      <c r="S19" s="124">
        <f>+I19*Megrendelőlap!P20</f>
        <v>0</v>
      </c>
    </row>
    <row r="20" spans="1:19" ht="12" customHeight="1">
      <c r="A20" s="152" t="s">
        <v>96</v>
      </c>
      <c r="B20" s="153"/>
      <c r="C20" s="154">
        <v>1455</v>
      </c>
      <c r="D20" s="154">
        <v>1385</v>
      </c>
      <c r="E20" s="154">
        <v>1450</v>
      </c>
      <c r="F20" s="155">
        <v>1380</v>
      </c>
      <c r="G20" s="287">
        <v>1280</v>
      </c>
      <c r="H20" s="224"/>
      <c r="I20" s="172"/>
      <c r="J20" s="157" t="s">
        <v>96</v>
      </c>
      <c r="L20" s="124"/>
      <c r="M20" s="124">
        <f>+C20*Megrendelőlap!D21</f>
        <v>0</v>
      </c>
      <c r="N20" s="124">
        <f>+D20*Megrendelőlap!F21</f>
        <v>0</v>
      </c>
      <c r="O20" s="124">
        <f>+E20*Megrendelőlap!H21</f>
        <v>0</v>
      </c>
      <c r="P20" s="124">
        <f>+F20*Megrendelőlap!J21</f>
        <v>0</v>
      </c>
      <c r="Q20" s="124">
        <f>+G20*Megrendelőlap!L21</f>
        <v>0</v>
      </c>
      <c r="R20" s="124">
        <f>+H20*Megrendelőlap!N21</f>
        <v>0</v>
      </c>
      <c r="S20" s="124">
        <f>+I20*Megrendelőlap!P21</f>
        <v>0</v>
      </c>
    </row>
    <row r="21" spans="1:19" ht="12" customHeight="1">
      <c r="A21" s="152" t="s">
        <v>97</v>
      </c>
      <c r="B21" s="153"/>
      <c r="C21" s="154">
        <v>1460</v>
      </c>
      <c r="D21" s="154">
        <v>1390</v>
      </c>
      <c r="E21" s="154">
        <v>1410</v>
      </c>
      <c r="F21" s="155">
        <v>1480</v>
      </c>
      <c r="G21" s="287">
        <v>1425</v>
      </c>
      <c r="H21" s="190"/>
      <c r="I21" s="172"/>
      <c r="J21" s="157" t="s">
        <v>97</v>
      </c>
      <c r="L21" s="124"/>
      <c r="M21" s="124">
        <f>+C21*Megrendelőlap!D22</f>
        <v>0</v>
      </c>
      <c r="N21" s="124">
        <f>+D21*Megrendelőlap!F22</f>
        <v>0</v>
      </c>
      <c r="O21" s="124">
        <f>+E21*Megrendelőlap!H22</f>
        <v>0</v>
      </c>
      <c r="P21" s="124">
        <f>+F21*Megrendelőlap!J22</f>
        <v>0</v>
      </c>
      <c r="Q21" s="124">
        <f>+G21*Megrendelőlap!L22</f>
        <v>0</v>
      </c>
      <c r="R21" s="124">
        <f>+H21*Megrendelőlap!N22</f>
        <v>0</v>
      </c>
      <c r="S21" s="124">
        <f>+I21*Megrendelőlap!P22</f>
        <v>0</v>
      </c>
    </row>
    <row r="22" spans="1:19" ht="12" customHeight="1">
      <c r="A22" s="152" t="s">
        <v>98</v>
      </c>
      <c r="B22" s="153"/>
      <c r="C22" s="154">
        <v>1410</v>
      </c>
      <c r="D22" s="154">
        <v>1405</v>
      </c>
      <c r="E22" s="154">
        <v>1395</v>
      </c>
      <c r="F22" s="155">
        <v>1505</v>
      </c>
      <c r="G22" s="287">
        <v>1420</v>
      </c>
      <c r="H22" s="190"/>
      <c r="I22" s="172"/>
      <c r="J22" s="157" t="s">
        <v>98</v>
      </c>
      <c r="L22" s="124"/>
      <c r="M22" s="124">
        <f>+C22*Megrendelőlap!D23</f>
        <v>0</v>
      </c>
      <c r="N22" s="124">
        <f>+D22*Megrendelőlap!F23</f>
        <v>0</v>
      </c>
      <c r="O22" s="124">
        <f>+E22*Megrendelőlap!H23</f>
        <v>0</v>
      </c>
      <c r="P22" s="124">
        <f>+F22*Megrendelőlap!J23</f>
        <v>0</v>
      </c>
      <c r="Q22" s="124">
        <f>+G22*Megrendelőlap!L23</f>
        <v>0</v>
      </c>
      <c r="R22" s="124">
        <f>+H22*Megrendelőlap!N23</f>
        <v>0</v>
      </c>
      <c r="S22" s="124">
        <f>+I22*Megrendelőlap!P23</f>
        <v>0</v>
      </c>
    </row>
    <row r="23" spans="1:19" ht="12" customHeight="1">
      <c r="A23" s="152" t="s">
        <v>99</v>
      </c>
      <c r="B23" s="153"/>
      <c r="C23" s="154">
        <v>1420</v>
      </c>
      <c r="D23" s="154">
        <v>1460</v>
      </c>
      <c r="E23" s="154">
        <v>1440</v>
      </c>
      <c r="F23" s="155">
        <v>1410</v>
      </c>
      <c r="G23" s="287">
        <v>1425</v>
      </c>
      <c r="H23" s="190"/>
      <c r="I23" s="172"/>
      <c r="J23" s="157" t="s">
        <v>99</v>
      </c>
      <c r="L23" s="124"/>
      <c r="M23" s="124">
        <f>+C23*Megrendelőlap!D24</f>
        <v>0</v>
      </c>
      <c r="N23" s="124">
        <f>+D23*Megrendelőlap!F24</f>
        <v>0</v>
      </c>
      <c r="O23" s="124">
        <f>+E23*Megrendelőlap!H24</f>
        <v>0</v>
      </c>
      <c r="P23" s="124">
        <f>+F23*Megrendelőlap!J24</f>
        <v>0</v>
      </c>
      <c r="Q23" s="124">
        <f>+G26*Megrendelőlap!L24</f>
        <v>0</v>
      </c>
      <c r="R23" s="124">
        <f>+H23*Megrendelőlap!N24</f>
        <v>0</v>
      </c>
      <c r="S23" s="124">
        <f>+I23*Megrendelőlap!P24</f>
        <v>0</v>
      </c>
    </row>
    <row r="24" spans="1:19" ht="12" customHeight="1">
      <c r="A24" s="152" t="s">
        <v>100</v>
      </c>
      <c r="B24" s="153"/>
      <c r="C24" s="154">
        <v>1425</v>
      </c>
      <c r="D24" s="154">
        <v>1550</v>
      </c>
      <c r="E24" s="154">
        <v>1430</v>
      </c>
      <c r="F24" s="155">
        <v>1405</v>
      </c>
      <c r="G24" s="287">
        <v>1430</v>
      </c>
      <c r="H24" s="190"/>
      <c r="I24" s="172"/>
      <c r="J24" s="157" t="s">
        <v>100</v>
      </c>
      <c r="L24" s="124"/>
      <c r="M24" s="124">
        <f>+C24*Megrendelőlap!D25</f>
        <v>0</v>
      </c>
      <c r="N24" s="124">
        <f>+D24*Megrendelőlap!F25</f>
        <v>0</v>
      </c>
      <c r="O24" s="124">
        <f>+E24*Megrendelőlap!H25</f>
        <v>0</v>
      </c>
      <c r="P24" s="124">
        <f>+F24*Megrendelőlap!J25</f>
        <v>0</v>
      </c>
      <c r="Q24" s="124">
        <f>+G27*Megrendelőlap!L25</f>
        <v>0</v>
      </c>
      <c r="R24" s="124">
        <f>+H24*Megrendelőlap!N25</f>
        <v>0</v>
      </c>
      <c r="S24" s="124">
        <f>+I24*Megrendelőlap!P25</f>
        <v>0</v>
      </c>
    </row>
    <row r="25" spans="1:19" ht="12" customHeight="1">
      <c r="A25" s="152" t="s">
        <v>30</v>
      </c>
      <c r="B25" s="153"/>
      <c r="C25" s="154">
        <v>1420</v>
      </c>
      <c r="D25" s="154">
        <v>1470</v>
      </c>
      <c r="E25" s="154">
        <v>2510</v>
      </c>
      <c r="F25" s="155">
        <v>1440</v>
      </c>
      <c r="G25" s="287">
        <v>1410</v>
      </c>
      <c r="H25" s="190"/>
      <c r="I25" s="172"/>
      <c r="J25" s="157" t="s">
        <v>30</v>
      </c>
      <c r="L25" s="124"/>
      <c r="M25" s="124">
        <f>+C25*Megrendelőlap!D26</f>
        <v>0</v>
      </c>
      <c r="N25" s="124">
        <f>+D25*Megrendelőlap!F26</f>
        <v>0</v>
      </c>
      <c r="O25" s="124">
        <f>+E25*Megrendelőlap!H26</f>
        <v>0</v>
      </c>
      <c r="P25" s="124">
        <f>+F25*Megrendelőlap!J26</f>
        <v>0</v>
      </c>
      <c r="Q25" s="124">
        <f>+G25*Megrendelőlap!L26</f>
        <v>0</v>
      </c>
      <c r="R25" s="124">
        <f>+H25*Megrendelőlap!N26</f>
        <v>0</v>
      </c>
      <c r="S25" s="124">
        <f>+I25*Megrendelőlap!P26</f>
        <v>0</v>
      </c>
    </row>
    <row r="26" spans="1:19" ht="12" customHeight="1">
      <c r="A26" s="152" t="s">
        <v>101</v>
      </c>
      <c r="B26" s="153"/>
      <c r="C26" s="154">
        <v>1430</v>
      </c>
      <c r="D26" s="154">
        <v>1560</v>
      </c>
      <c r="E26" s="154">
        <v>1440</v>
      </c>
      <c r="F26" s="155">
        <v>1680</v>
      </c>
      <c r="G26" s="287">
        <v>1370</v>
      </c>
      <c r="H26" s="190"/>
      <c r="I26" s="172"/>
      <c r="J26" s="157" t="s">
        <v>101</v>
      </c>
      <c r="L26" s="124"/>
      <c r="M26" s="124">
        <f>+C26*Megrendelőlap!D27</f>
        <v>0</v>
      </c>
      <c r="N26" s="124">
        <f>+D26*Megrendelőlap!F27</f>
        <v>0</v>
      </c>
      <c r="O26" s="124">
        <f>+E26*Megrendelőlap!H27</f>
        <v>0</v>
      </c>
      <c r="P26" s="124">
        <f>+F26*Megrendelőlap!J27</f>
        <v>0</v>
      </c>
      <c r="Q26" s="124">
        <f>G26*Megrendelőlap!L27</f>
        <v>0</v>
      </c>
      <c r="R26" s="124">
        <f>+H26*Megrendelőlap!N27</f>
        <v>0</v>
      </c>
      <c r="S26" s="124">
        <f>+I26*Megrendelőlap!P27</f>
        <v>0</v>
      </c>
    </row>
    <row r="27" spans="1:19" ht="12" customHeight="1">
      <c r="A27" s="152" t="s">
        <v>103</v>
      </c>
      <c r="B27" s="153"/>
      <c r="C27" s="154">
        <v>1490</v>
      </c>
      <c r="D27" s="154">
        <v>1470</v>
      </c>
      <c r="E27" s="154">
        <v>1585</v>
      </c>
      <c r="F27" s="155">
        <v>1685</v>
      </c>
      <c r="G27" s="287">
        <v>1380</v>
      </c>
      <c r="H27" s="190"/>
      <c r="I27" s="172"/>
      <c r="J27" s="157" t="s">
        <v>103</v>
      </c>
      <c r="L27" s="124"/>
      <c r="M27" s="124">
        <f>+C27*Megrendelőlap!D28</f>
        <v>0</v>
      </c>
      <c r="N27" s="124">
        <f>+D27*Megrendelőlap!F28</f>
        <v>0</v>
      </c>
      <c r="O27" s="124">
        <f>+E27*Megrendelőlap!H28</f>
        <v>0</v>
      </c>
      <c r="P27" s="124">
        <f>+F27*Megrendelőlap!J28</f>
        <v>0</v>
      </c>
      <c r="Q27" s="124">
        <f>G27*Megrendelőlap!L28</f>
        <v>0</v>
      </c>
      <c r="R27" s="124">
        <f>+H27*Megrendelőlap!N28</f>
        <v>0</v>
      </c>
      <c r="S27" s="124">
        <f>+I27*Megrendelőlap!P28</f>
        <v>0</v>
      </c>
    </row>
    <row r="28" spans="1:19" ht="12" customHeight="1">
      <c r="A28" s="152" t="s">
        <v>35</v>
      </c>
      <c r="B28" s="158">
        <v>5250</v>
      </c>
      <c r="C28" s="154">
        <v>1245</v>
      </c>
      <c r="D28" s="154">
        <v>1105</v>
      </c>
      <c r="E28" s="154">
        <v>1095</v>
      </c>
      <c r="F28" s="155">
        <v>1190</v>
      </c>
      <c r="G28" s="287">
        <v>1215</v>
      </c>
      <c r="H28" s="224"/>
      <c r="I28" s="172"/>
      <c r="J28" s="157" t="s">
        <v>35</v>
      </c>
      <c r="L28" s="124">
        <f>+B28*Megrendelőlap!C30</f>
        <v>0</v>
      </c>
      <c r="M28" s="124">
        <f>+C28*Megrendelőlap!D30</f>
        <v>0</v>
      </c>
      <c r="N28" s="124">
        <f>+D28*Megrendelőlap!F30</f>
        <v>0</v>
      </c>
      <c r="O28" s="124">
        <f>+E28*Megrendelőlap!H30</f>
        <v>0</v>
      </c>
      <c r="P28" s="124">
        <f>+F28*Megrendelőlap!J30</f>
        <v>0</v>
      </c>
      <c r="Q28" s="124">
        <f>+G28*Megrendelőlap!L30</f>
        <v>0</v>
      </c>
      <c r="R28" s="124">
        <f>+H28*Megrendelőlap!N30</f>
        <v>0</v>
      </c>
      <c r="S28" s="124">
        <f>+I28*Megrendelőlap!P30</f>
        <v>0</v>
      </c>
    </row>
    <row r="29" spans="1:19" ht="12" customHeight="1">
      <c r="A29" s="152" t="s">
        <v>36</v>
      </c>
      <c r="B29" s="159">
        <v>6250</v>
      </c>
      <c r="C29" s="154">
        <v>1510</v>
      </c>
      <c r="D29" s="154">
        <v>1345</v>
      </c>
      <c r="E29" s="154">
        <v>1315</v>
      </c>
      <c r="F29" s="155">
        <v>1405</v>
      </c>
      <c r="G29" s="287">
        <v>1475</v>
      </c>
      <c r="H29" s="224"/>
      <c r="I29" s="172"/>
      <c r="J29" s="157" t="s">
        <v>36</v>
      </c>
      <c r="L29" s="124">
        <f>+B29*Megrendelőlap!C31</f>
        <v>0</v>
      </c>
      <c r="M29" s="124">
        <f>+C29*Megrendelőlap!D31</f>
        <v>0</v>
      </c>
      <c r="N29" s="124">
        <f>+D29*Megrendelőlap!F31</f>
        <v>0</v>
      </c>
      <c r="O29" s="124">
        <f>+E29*Megrendelőlap!H31</f>
        <v>0</v>
      </c>
      <c r="P29" s="124">
        <f>+F29*Megrendelőlap!J31</f>
        <v>0</v>
      </c>
      <c r="Q29" s="124">
        <f>+G29*Megrendelőlap!L31</f>
        <v>0</v>
      </c>
      <c r="R29" s="124">
        <f>+H29*Megrendelőlap!N31</f>
        <v>0</v>
      </c>
      <c r="S29" s="124">
        <f>+I29*Megrendelőlap!P31</f>
        <v>0</v>
      </c>
    </row>
    <row r="30" spans="1:19" ht="12" customHeight="1">
      <c r="A30" s="152" t="s">
        <v>38</v>
      </c>
      <c r="B30" s="159">
        <v>6850</v>
      </c>
      <c r="C30" s="154">
        <v>1515</v>
      </c>
      <c r="D30" s="154">
        <v>1405</v>
      </c>
      <c r="E30" s="154">
        <v>1530</v>
      </c>
      <c r="F30" s="155">
        <v>1515</v>
      </c>
      <c r="G30" s="287">
        <v>1535</v>
      </c>
      <c r="H30" s="224"/>
      <c r="I30" s="172"/>
      <c r="J30" s="157" t="s">
        <v>38</v>
      </c>
      <c r="L30" s="124">
        <f>+B30*Megrendelőlap!C32</f>
        <v>0</v>
      </c>
      <c r="M30" s="124">
        <f>+C30*Megrendelőlap!D32</f>
        <v>0</v>
      </c>
      <c r="N30" s="124">
        <f>+D30*Megrendelőlap!F32</f>
        <v>0</v>
      </c>
      <c r="O30" s="124">
        <f>+E30*Megrendelőlap!H32</f>
        <v>0</v>
      </c>
      <c r="P30" s="124">
        <f>+F30*Megrendelőlap!J32</f>
        <v>0</v>
      </c>
      <c r="Q30" s="124">
        <f>+G30*Megrendelőlap!L32</f>
        <v>0</v>
      </c>
      <c r="R30" s="124">
        <f>+H30*Megrendelőlap!N32</f>
        <v>0</v>
      </c>
      <c r="S30" s="124">
        <f>+I30*Megrendelőlap!P32</f>
        <v>0</v>
      </c>
    </row>
    <row r="31" spans="1:19" ht="12" customHeight="1">
      <c r="A31" s="152" t="s">
        <v>39</v>
      </c>
      <c r="B31" s="159">
        <v>7950</v>
      </c>
      <c r="C31" s="154">
        <v>1810</v>
      </c>
      <c r="D31" s="154">
        <v>1795</v>
      </c>
      <c r="E31" s="154">
        <v>1780</v>
      </c>
      <c r="F31" s="155">
        <v>1765</v>
      </c>
      <c r="G31" s="287">
        <v>1850</v>
      </c>
      <c r="H31" s="224"/>
      <c r="I31" s="172"/>
      <c r="J31" s="157" t="s">
        <v>39</v>
      </c>
      <c r="L31" s="124">
        <f>+B31*Megrendelőlap!C33</f>
        <v>0</v>
      </c>
      <c r="M31" s="124">
        <f>+C31*Megrendelőlap!D33</f>
        <v>0</v>
      </c>
      <c r="N31" s="124">
        <f>+D31*Megrendelőlap!F33</f>
        <v>0</v>
      </c>
      <c r="O31" s="124">
        <f>+E31*Megrendelőlap!H33</f>
        <v>0</v>
      </c>
      <c r="P31" s="124">
        <f>+F31*Megrendelőlap!J33</f>
        <v>0</v>
      </c>
      <c r="Q31" s="124">
        <f>+G31*Megrendelőlap!L33</f>
        <v>0</v>
      </c>
      <c r="R31" s="124">
        <f>+H31*Megrendelőlap!N33</f>
        <v>0</v>
      </c>
      <c r="S31" s="124">
        <f>+I31*Megrendelőlap!P33</f>
        <v>0</v>
      </c>
    </row>
    <row r="32" spans="1:19" ht="12" customHeight="1">
      <c r="A32" s="152" t="s">
        <v>40</v>
      </c>
      <c r="B32" s="222"/>
      <c r="C32" s="154">
        <v>540</v>
      </c>
      <c r="D32" s="154">
        <v>525</v>
      </c>
      <c r="E32" s="154">
        <v>515</v>
      </c>
      <c r="F32" s="155">
        <v>615</v>
      </c>
      <c r="G32" s="287">
        <v>565</v>
      </c>
      <c r="H32" s="190"/>
      <c r="I32" s="172"/>
      <c r="J32" s="157" t="s">
        <v>40</v>
      </c>
      <c r="L32" s="124"/>
      <c r="M32" s="124">
        <f>+C32*Megrendelőlap!D34</f>
        <v>0</v>
      </c>
      <c r="N32" s="124">
        <f>+D32*Megrendelőlap!F34</f>
        <v>0</v>
      </c>
      <c r="O32" s="124">
        <f>+E32*Megrendelőlap!H34</f>
        <v>0</v>
      </c>
      <c r="P32" s="124">
        <f>+F32*Megrendelőlap!J34</f>
        <v>0</v>
      </c>
      <c r="Q32" s="124">
        <f>+G32*Megrendelőlap!L34</f>
        <v>0</v>
      </c>
      <c r="R32" s="124">
        <f>+H32*Megrendelőlap!N34</f>
        <v>0</v>
      </c>
      <c r="S32" s="124">
        <f>+I32*Megrendelőlap!P34</f>
        <v>0</v>
      </c>
    </row>
    <row r="33" spans="1:19" ht="12" customHeight="1">
      <c r="A33" s="152" t="s">
        <v>330</v>
      </c>
      <c r="B33" s="223"/>
      <c r="C33" s="154">
        <v>445</v>
      </c>
      <c r="D33" s="154">
        <v>475</v>
      </c>
      <c r="E33" s="154">
        <v>450</v>
      </c>
      <c r="F33" s="155">
        <v>440</v>
      </c>
      <c r="G33" s="287">
        <v>445</v>
      </c>
      <c r="H33" s="190"/>
      <c r="I33" s="172"/>
      <c r="J33" s="157"/>
      <c r="L33" s="124"/>
      <c r="M33" s="124"/>
      <c r="N33" s="124"/>
      <c r="O33" s="124"/>
      <c r="P33" s="124"/>
      <c r="Q33" s="124"/>
      <c r="R33" s="124"/>
      <c r="S33" s="124"/>
    </row>
    <row r="34" spans="1:19" ht="12" customHeight="1">
      <c r="A34" s="160" t="s">
        <v>331</v>
      </c>
      <c r="B34" s="223"/>
      <c r="C34" s="154">
        <v>490</v>
      </c>
      <c r="D34" s="154">
        <v>425</v>
      </c>
      <c r="E34" s="154">
        <v>460</v>
      </c>
      <c r="F34" s="155">
        <v>445</v>
      </c>
      <c r="G34" s="287">
        <v>435</v>
      </c>
      <c r="H34" s="224"/>
      <c r="I34" s="172"/>
      <c r="J34" s="161" t="s">
        <v>42</v>
      </c>
      <c r="L34" s="124"/>
      <c r="M34" s="124">
        <f>+C34*Megrendelőlap!D35</f>
        <v>0</v>
      </c>
      <c r="N34" s="124">
        <f>+D34*Megrendelőlap!F35</f>
        <v>0</v>
      </c>
      <c r="O34" s="124">
        <f>+E34*Megrendelőlap!H35</f>
        <v>0</v>
      </c>
      <c r="P34" s="124">
        <f>+F34*Megrendelőlap!J35</f>
        <v>0</v>
      </c>
      <c r="Q34" s="124">
        <f>+G34*Megrendelőlap!L35</f>
        <v>0</v>
      </c>
      <c r="R34" s="124">
        <f>+H34*Megrendelőlap!N35</f>
        <v>0</v>
      </c>
      <c r="S34" s="124">
        <f>+I34*Megrendelőlap!P35</f>
        <v>0</v>
      </c>
    </row>
    <row r="35" spans="1:19" ht="12" customHeight="1">
      <c r="A35" s="160" t="s">
        <v>332</v>
      </c>
      <c r="B35" s="223"/>
      <c r="C35" s="154">
        <v>435</v>
      </c>
      <c r="D35" s="154">
        <v>460</v>
      </c>
      <c r="E35" s="154">
        <v>420</v>
      </c>
      <c r="F35" s="155">
        <v>450</v>
      </c>
      <c r="G35" s="287">
        <v>440</v>
      </c>
      <c r="H35" s="224"/>
      <c r="I35" s="172"/>
      <c r="J35" s="161" t="s">
        <v>44</v>
      </c>
      <c r="L35" s="124"/>
      <c r="M35" s="124">
        <f>+C35*Megrendelőlap!D36</f>
        <v>0</v>
      </c>
      <c r="N35" s="124">
        <f>+D35*Megrendelőlap!F36</f>
        <v>0</v>
      </c>
      <c r="O35" s="124">
        <f>+E35*Megrendelőlap!H36</f>
        <v>0</v>
      </c>
      <c r="P35" s="124">
        <f>+F35*Megrendelőlap!J36</f>
        <v>0</v>
      </c>
      <c r="Q35" s="124">
        <f>+G35*Megrendelőlap!L36</f>
        <v>0</v>
      </c>
      <c r="R35" s="124">
        <f>+H35*Megrendelőlap!N36</f>
        <v>0</v>
      </c>
      <c r="S35" s="124">
        <f>+I35*Megrendelőlap!P36</f>
        <v>0</v>
      </c>
    </row>
    <row r="36" spans="1:19" ht="12" customHeight="1">
      <c r="A36" s="160" t="s">
        <v>333</v>
      </c>
      <c r="B36" s="223"/>
      <c r="C36" s="154">
        <v>165</v>
      </c>
      <c r="D36" s="154">
        <v>185</v>
      </c>
      <c r="E36" s="154">
        <v>170</v>
      </c>
      <c r="F36" s="154">
        <v>180</v>
      </c>
      <c r="G36" s="287">
        <v>190</v>
      </c>
      <c r="H36" s="190"/>
      <c r="I36" s="172"/>
      <c r="J36" s="161" t="s">
        <v>45</v>
      </c>
      <c r="L36" s="124"/>
      <c r="M36" s="124">
        <f>+C36*Megrendelőlap!D37</f>
        <v>0</v>
      </c>
      <c r="N36" s="124">
        <f>+D36*Megrendelőlap!F37</f>
        <v>0</v>
      </c>
      <c r="O36" s="124">
        <f>+E36*Megrendelőlap!H37</f>
        <v>0</v>
      </c>
      <c r="P36" s="124">
        <f>+F36*Megrendelőlap!J37</f>
        <v>0</v>
      </c>
      <c r="Q36" s="124">
        <f>+G36*Megrendelőlap!L37</f>
        <v>0</v>
      </c>
      <c r="R36" s="124">
        <f>+H36*Megrendelőlap!N37</f>
        <v>0</v>
      </c>
      <c r="S36" s="124">
        <f>+I36*Megrendelőlap!P37</f>
        <v>0</v>
      </c>
    </row>
    <row r="37" spans="1:19" ht="12" customHeight="1">
      <c r="A37" s="160" t="s">
        <v>334</v>
      </c>
      <c r="B37" s="223"/>
      <c r="C37" s="154">
        <v>150</v>
      </c>
      <c r="D37" s="154">
        <v>150</v>
      </c>
      <c r="E37" s="154">
        <v>150</v>
      </c>
      <c r="F37" s="154">
        <v>150</v>
      </c>
      <c r="G37" s="287">
        <v>150</v>
      </c>
      <c r="H37" s="190"/>
      <c r="I37" s="172"/>
      <c r="J37" s="161" t="s">
        <v>47</v>
      </c>
      <c r="L37" s="124"/>
      <c r="M37" s="124">
        <f>+C37*Megrendelőlap!D38</f>
        <v>0</v>
      </c>
      <c r="N37" s="124">
        <f>+D37*Megrendelőlap!F38</f>
        <v>0</v>
      </c>
      <c r="O37" s="124">
        <f>+E37*Megrendelőlap!H38</f>
        <v>0</v>
      </c>
      <c r="P37" s="124">
        <f>+F37*Megrendelőlap!J38</f>
        <v>0</v>
      </c>
      <c r="Q37" s="124">
        <f>+G37*Megrendelőlap!L38</f>
        <v>0</v>
      </c>
      <c r="R37" s="124">
        <f>+H37*Megrendelőlap!N38</f>
        <v>0</v>
      </c>
      <c r="S37" s="124">
        <f>+I37*Megrendelőlap!P38</f>
        <v>0</v>
      </c>
    </row>
    <row r="38" spans="1:19" ht="12" customHeight="1">
      <c r="A38" s="162" t="s">
        <v>49</v>
      </c>
      <c r="B38" s="223"/>
      <c r="C38" s="154">
        <v>80</v>
      </c>
      <c r="D38" s="154">
        <v>80</v>
      </c>
      <c r="E38" s="154">
        <v>80</v>
      </c>
      <c r="F38" s="154">
        <v>80</v>
      </c>
      <c r="G38" s="287">
        <v>80</v>
      </c>
      <c r="H38" s="173"/>
      <c r="I38" s="172"/>
      <c r="J38" s="161" t="s">
        <v>49</v>
      </c>
      <c r="L38" s="124"/>
      <c r="M38" s="124">
        <f>+C38*Megrendelőlap!D39</f>
        <v>0</v>
      </c>
      <c r="N38" s="124">
        <f>+D38*Megrendelőlap!F39</f>
        <v>0</v>
      </c>
      <c r="O38" s="124">
        <f>+E38*Megrendelőlap!H39</f>
        <v>0</v>
      </c>
      <c r="P38" s="124">
        <f>+F38*Megrendelőlap!J39</f>
        <v>0</v>
      </c>
      <c r="Q38" s="124">
        <f>+G38*Megrendelőlap!L39</f>
        <v>0</v>
      </c>
      <c r="R38" s="124">
        <f>+H38*Megrendelőlap!N39</f>
        <v>0</v>
      </c>
      <c r="S38" s="124">
        <f>+I38*Megrendelőlap!P39</f>
        <v>0</v>
      </c>
    </row>
    <row r="39" spans="1:19" ht="12" customHeight="1">
      <c r="A39" s="162" t="s">
        <v>259</v>
      </c>
      <c r="B39" s="159">
        <v>5800</v>
      </c>
      <c r="C39" s="154">
        <v>1240</v>
      </c>
      <c r="D39" s="154">
        <v>1230</v>
      </c>
      <c r="E39" s="154">
        <v>1305</v>
      </c>
      <c r="F39" s="154">
        <v>1295</v>
      </c>
      <c r="G39" s="287">
        <v>1330</v>
      </c>
      <c r="H39" s="173"/>
      <c r="I39" s="172"/>
      <c r="J39" s="161" t="s">
        <v>259</v>
      </c>
      <c r="L39" s="124">
        <f>+B39*Megrendelőlap!C40</f>
        <v>0</v>
      </c>
      <c r="M39" s="124">
        <f>+C39*Megrendelőlap!D40</f>
        <v>0</v>
      </c>
      <c r="N39" s="124">
        <f>+D39*Megrendelőlap!F40</f>
        <v>0</v>
      </c>
      <c r="O39" s="124">
        <f>+E39*Megrendelőlap!H40</f>
        <v>0</v>
      </c>
      <c r="P39" s="124">
        <f>+F39*Megrendelőlap!J40</f>
        <v>0</v>
      </c>
      <c r="Q39" s="124">
        <f>+G39*Megrendelőlap!L40</f>
        <v>0</v>
      </c>
      <c r="R39" s="124">
        <f>+H39*Megrendelőlap!N40</f>
        <v>0</v>
      </c>
      <c r="S39" s="124">
        <f>+I39*Megrendelőlap!P40</f>
        <v>0</v>
      </c>
    </row>
    <row r="40" spans="1:19" ht="12" customHeight="1">
      <c r="A40" s="162" t="s">
        <v>260</v>
      </c>
      <c r="B40" s="159">
        <v>5800</v>
      </c>
      <c r="C40" s="154">
        <v>1240</v>
      </c>
      <c r="D40" s="154">
        <v>1230</v>
      </c>
      <c r="E40" s="154">
        <v>1305</v>
      </c>
      <c r="F40" s="154">
        <v>1295</v>
      </c>
      <c r="G40" s="287">
        <v>1330</v>
      </c>
      <c r="H40" s="173"/>
      <c r="I40" s="172"/>
      <c r="J40" s="161" t="s">
        <v>260</v>
      </c>
      <c r="L40" s="124">
        <f>+B40*Megrendelőlap!C41</f>
        <v>0</v>
      </c>
      <c r="M40" s="124">
        <f>+C40*Megrendelőlap!D41</f>
        <v>0</v>
      </c>
      <c r="N40" s="124">
        <f>+D40*Megrendelőlap!F41</f>
        <v>0</v>
      </c>
      <c r="O40" s="124">
        <f>+E40*Megrendelőlap!H41</f>
        <v>0</v>
      </c>
      <c r="P40" s="124">
        <f>+F40*Megrendelőlap!J41</f>
        <v>0</v>
      </c>
      <c r="Q40" s="124">
        <f>+G40*Megrendelőlap!L41</f>
        <v>0</v>
      </c>
      <c r="R40" s="124">
        <f>+H40*Megrendelőlap!N41</f>
        <v>0</v>
      </c>
      <c r="S40" s="124">
        <f>+I40*Megrendelőlap!P41</f>
        <v>0</v>
      </c>
    </row>
    <row r="41" spans="1:19" ht="12" customHeight="1">
      <c r="A41" s="162" t="s">
        <v>223</v>
      </c>
      <c r="B41" s="163"/>
      <c r="C41" s="154">
        <v>645</v>
      </c>
      <c r="D41" s="154">
        <v>790</v>
      </c>
      <c r="E41" s="154">
        <v>805</v>
      </c>
      <c r="F41" s="154">
        <v>655</v>
      </c>
      <c r="G41" s="287">
        <v>625</v>
      </c>
      <c r="H41" s="173"/>
      <c r="I41" s="172"/>
      <c r="J41" s="161" t="s">
        <v>223</v>
      </c>
      <c r="L41" s="124"/>
      <c r="M41" s="124">
        <f>+C41*Megrendelőlap!D42</f>
        <v>0</v>
      </c>
      <c r="N41" s="124">
        <f>+D41*Megrendelőlap!F42</f>
        <v>0</v>
      </c>
      <c r="O41" s="124">
        <f>+E41*Megrendelőlap!H42</f>
        <v>0</v>
      </c>
      <c r="P41" s="124">
        <f>+F41*Megrendelőlap!J42</f>
        <v>0</v>
      </c>
      <c r="Q41" s="124">
        <f>+G41*Megrendelőlap!L42</f>
        <v>0</v>
      </c>
      <c r="R41" s="124">
        <f>+H41*Megrendelőlap!N42</f>
        <v>0</v>
      </c>
      <c r="S41" s="124">
        <f>+I41*Megrendelőlap!P42</f>
        <v>0</v>
      </c>
    </row>
    <row r="42" spans="1:19" ht="12" customHeight="1">
      <c r="A42" s="162" t="s">
        <v>224</v>
      </c>
      <c r="B42" s="163"/>
      <c r="C42" s="154">
        <v>1255</v>
      </c>
      <c r="D42" s="154">
        <v>1425</v>
      </c>
      <c r="E42" s="154">
        <v>1470</v>
      </c>
      <c r="F42" s="154">
        <v>1375</v>
      </c>
      <c r="G42" s="287">
        <v>1380</v>
      </c>
      <c r="H42" s="190"/>
      <c r="I42" s="172"/>
      <c r="J42" s="161" t="s">
        <v>224</v>
      </c>
      <c r="L42" s="124"/>
      <c r="M42" s="124">
        <f>+C42*Megrendelőlap!D43</f>
        <v>0</v>
      </c>
      <c r="N42" s="124">
        <f>+D42*Megrendelőlap!F43</f>
        <v>0</v>
      </c>
      <c r="O42" s="124">
        <f>+E42*Megrendelőlap!H43</f>
        <v>0</v>
      </c>
      <c r="P42" s="124">
        <f>+F42*Megrendelőlap!J43</f>
        <v>0</v>
      </c>
      <c r="Q42" s="124">
        <f>+G42*Megrendelőlap!L43</f>
        <v>0</v>
      </c>
      <c r="R42" s="124">
        <f>+H42*Megrendelőlap!N43</f>
        <v>0</v>
      </c>
      <c r="S42" s="124">
        <f>+I42*Megrendelőlap!P43</f>
        <v>0</v>
      </c>
    </row>
    <row r="43" spans="1:19" ht="12" customHeight="1">
      <c r="A43" s="162" t="s">
        <v>225</v>
      </c>
      <c r="B43" s="163"/>
      <c r="C43" s="154">
        <v>1325</v>
      </c>
      <c r="D43" s="154">
        <v>1405</v>
      </c>
      <c r="E43" s="154">
        <v>1320</v>
      </c>
      <c r="F43" s="154">
        <v>1365</v>
      </c>
      <c r="G43" s="287">
        <v>1440</v>
      </c>
      <c r="H43" s="173"/>
      <c r="I43" s="172"/>
      <c r="J43" s="161" t="s">
        <v>225</v>
      </c>
      <c r="L43" s="124"/>
      <c r="M43" s="124">
        <f>+C43*Megrendelőlap!D44</f>
        <v>0</v>
      </c>
      <c r="N43" s="124">
        <f>+D43*Megrendelőlap!F44</f>
        <v>0</v>
      </c>
      <c r="O43" s="124">
        <f>+E43*Megrendelőlap!H44</f>
        <v>0</v>
      </c>
      <c r="P43" s="124">
        <f>+F43*Megrendelőlap!J44</f>
        <v>0</v>
      </c>
      <c r="Q43" s="124">
        <f>+G43*Megrendelőlap!L44</f>
        <v>0</v>
      </c>
      <c r="R43" s="124">
        <f>+H43*Megrendelőlap!N44</f>
        <v>0</v>
      </c>
      <c r="S43" s="124">
        <f>+I43*Megrendelőlap!P44</f>
        <v>0</v>
      </c>
    </row>
    <row r="44" spans="1:19" ht="12" customHeight="1">
      <c r="A44" s="162" t="s">
        <v>226</v>
      </c>
      <c r="B44" s="163"/>
      <c r="C44" s="154">
        <v>1410</v>
      </c>
      <c r="D44" s="154">
        <v>1650</v>
      </c>
      <c r="E44" s="154">
        <v>1370</v>
      </c>
      <c r="F44" s="154">
        <v>1430</v>
      </c>
      <c r="G44" s="287">
        <v>1360</v>
      </c>
      <c r="H44" s="190"/>
      <c r="I44" s="172"/>
      <c r="J44" s="161" t="s">
        <v>226</v>
      </c>
      <c r="L44" s="124"/>
      <c r="M44" s="124">
        <f>+C44*Megrendelőlap!D45</f>
        <v>0</v>
      </c>
      <c r="N44" s="124">
        <f>+D44*Megrendelőlap!F45</f>
        <v>0</v>
      </c>
      <c r="O44" s="124">
        <f>+E44*Megrendelőlap!H45</f>
        <v>0</v>
      </c>
      <c r="P44" s="124">
        <f>+F44*Megrendelőlap!J45</f>
        <v>0</v>
      </c>
      <c r="Q44" s="124">
        <f>+G44*Megrendelőlap!L45</f>
        <v>0</v>
      </c>
      <c r="R44" s="124">
        <f>+H44*Megrendelőlap!N45</f>
        <v>0</v>
      </c>
      <c r="S44" s="124">
        <f>+I44*Megrendelőlap!P45</f>
        <v>0</v>
      </c>
    </row>
    <row r="45" spans="1:19" ht="12" customHeight="1">
      <c r="A45" s="162" t="s">
        <v>227</v>
      </c>
      <c r="B45" s="163"/>
      <c r="C45" s="154">
        <v>1490</v>
      </c>
      <c r="D45" s="154">
        <v>1460</v>
      </c>
      <c r="E45" s="154">
        <v>1470</v>
      </c>
      <c r="F45" s="154">
        <v>1420</v>
      </c>
      <c r="G45" s="287">
        <v>1330</v>
      </c>
      <c r="H45" s="171"/>
      <c r="I45" s="172"/>
      <c r="J45" s="161" t="s">
        <v>227</v>
      </c>
      <c r="L45" s="124"/>
      <c r="M45" s="124">
        <f>+C45*Megrendelőlap!D46</f>
        <v>0</v>
      </c>
      <c r="N45" s="124">
        <f>+D45*Megrendelőlap!F46</f>
        <v>0</v>
      </c>
      <c r="O45" s="124">
        <f>+E45*Megrendelőlap!H46</f>
        <v>0</v>
      </c>
      <c r="P45" s="124">
        <f>+F45*Megrendelőlap!J46</f>
        <v>0</v>
      </c>
      <c r="Q45" s="124">
        <f>+G45*Megrendelőlap!L46</f>
        <v>0</v>
      </c>
      <c r="R45" s="124">
        <f>+H45*Megrendelőlap!N46</f>
        <v>0</v>
      </c>
      <c r="S45" s="124">
        <f>+I45*Megrendelőlap!P46</f>
        <v>0</v>
      </c>
    </row>
    <row r="46" spans="1:19" ht="12" customHeight="1">
      <c r="A46" s="162" t="s">
        <v>228</v>
      </c>
      <c r="B46" s="163"/>
      <c r="C46" s="154">
        <v>1705</v>
      </c>
      <c r="D46" s="154">
        <v>1525</v>
      </c>
      <c r="E46" s="154">
        <v>1475</v>
      </c>
      <c r="F46" s="154">
        <v>1490</v>
      </c>
      <c r="G46" s="287">
        <v>1540</v>
      </c>
      <c r="H46" s="190"/>
      <c r="I46" s="172"/>
      <c r="J46" s="161" t="s">
        <v>228</v>
      </c>
      <c r="L46" s="124"/>
      <c r="M46" s="124">
        <f>+C46*Megrendelőlap!D47</f>
        <v>0</v>
      </c>
      <c r="N46" s="124">
        <f>+D46*Megrendelőlap!F47</f>
        <v>0</v>
      </c>
      <c r="O46" s="124">
        <f>+E46*Megrendelőlap!H47</f>
        <v>0</v>
      </c>
      <c r="P46" s="124">
        <f>+F46*Megrendelőlap!J47</f>
        <v>0</v>
      </c>
      <c r="Q46" s="124">
        <f>+G46*Megrendelőlap!L47</f>
        <v>0</v>
      </c>
      <c r="R46" s="124">
        <f>+H46*Megrendelőlap!N47</f>
        <v>0</v>
      </c>
      <c r="S46" s="124">
        <f>+I46*Megrendelőlap!P47</f>
        <v>0</v>
      </c>
    </row>
    <row r="47" spans="1:19" ht="12" customHeight="1">
      <c r="A47" s="162" t="s">
        <v>229</v>
      </c>
      <c r="B47" s="154">
        <v>8650</v>
      </c>
      <c r="C47" s="154">
        <v>1930</v>
      </c>
      <c r="D47" s="154">
        <v>2095</v>
      </c>
      <c r="E47" s="154">
        <v>2175</v>
      </c>
      <c r="F47" s="154">
        <v>1975</v>
      </c>
      <c r="G47" s="287">
        <v>1910</v>
      </c>
      <c r="H47" s="173"/>
      <c r="I47" s="172"/>
      <c r="J47" s="161" t="s">
        <v>229</v>
      </c>
      <c r="L47" s="124">
        <f>+B47*Megrendelőlap!C48</f>
        <v>0</v>
      </c>
      <c r="M47" s="124">
        <f>+C47*Megrendelőlap!D48</f>
        <v>0</v>
      </c>
      <c r="N47" s="124">
        <f>+D47*Megrendelőlap!F48</f>
        <v>0</v>
      </c>
      <c r="O47" s="124">
        <f>+E47*Megrendelőlap!H48</f>
        <v>0</v>
      </c>
      <c r="P47" s="124">
        <f>+F47*Megrendelőlap!J48</f>
        <v>0</v>
      </c>
      <c r="Q47" s="124">
        <f>+G47*Megrendelőlap!L48</f>
        <v>0</v>
      </c>
      <c r="R47" s="124">
        <f>+H47*Megrendelőlap!N48</f>
        <v>0</v>
      </c>
      <c r="S47" s="124">
        <f>+I47*Megrendelőlap!P48</f>
        <v>0</v>
      </c>
    </row>
    <row r="48" spans="1:19" ht="12" customHeight="1">
      <c r="A48" s="162" t="s">
        <v>230</v>
      </c>
      <c r="B48" s="163"/>
      <c r="C48" s="154">
        <v>705</v>
      </c>
      <c r="D48" s="154">
        <v>670</v>
      </c>
      <c r="E48" s="154">
        <v>680</v>
      </c>
      <c r="F48" s="154">
        <v>660</v>
      </c>
      <c r="G48" s="287">
        <v>680</v>
      </c>
      <c r="H48" s="173"/>
      <c r="I48" s="172"/>
      <c r="J48" s="161" t="s">
        <v>230</v>
      </c>
      <c r="L48" s="124"/>
      <c r="M48" s="124">
        <f>+C48*Megrendelőlap!D49</f>
        <v>0</v>
      </c>
      <c r="N48" s="124">
        <f>+D48*Megrendelőlap!F49</f>
        <v>0</v>
      </c>
      <c r="O48" s="124">
        <f>+E48*Megrendelőlap!H49</f>
        <v>0</v>
      </c>
      <c r="P48" s="124">
        <f>+F48*Megrendelőlap!J49</f>
        <v>0</v>
      </c>
      <c r="Q48" s="124">
        <f>+G48*Megrendelőlap!L49</f>
        <v>0</v>
      </c>
      <c r="R48" s="124">
        <f>+H48*Megrendelőlap!N49</f>
        <v>0</v>
      </c>
      <c r="S48" s="124">
        <f>+I48*Megrendelőlap!P49</f>
        <v>0</v>
      </c>
    </row>
    <row r="49" spans="1:19" ht="12" customHeight="1">
      <c r="A49" s="162" t="s">
        <v>58</v>
      </c>
      <c r="B49" s="164"/>
      <c r="C49" s="154">
        <v>1480</v>
      </c>
      <c r="D49" s="154">
        <v>1410</v>
      </c>
      <c r="E49" s="154">
        <v>1520</v>
      </c>
      <c r="F49" s="154">
        <v>1425</v>
      </c>
      <c r="G49" s="287">
        <v>1405</v>
      </c>
      <c r="H49" s="173"/>
      <c r="I49" s="172"/>
      <c r="J49" s="161" t="s">
        <v>58</v>
      </c>
      <c r="L49" s="124"/>
      <c r="M49" s="124">
        <f>+C49*Megrendelőlap!D50</f>
        <v>0</v>
      </c>
      <c r="N49" s="124">
        <f>+D49*Megrendelőlap!F50</f>
        <v>0</v>
      </c>
      <c r="O49" s="124">
        <f>+E49*Megrendelőlap!H50</f>
        <v>0</v>
      </c>
      <c r="P49" s="124">
        <f>+F49*Megrendelőlap!J50</f>
        <v>0</v>
      </c>
      <c r="Q49" s="124">
        <f>+G49*Megrendelőlap!L50</f>
        <v>0</v>
      </c>
      <c r="R49" s="124">
        <f>+H49*Megrendelőlap!N50</f>
        <v>0</v>
      </c>
      <c r="S49" s="124">
        <f>+I49*Megrendelőlap!P50</f>
        <v>0</v>
      </c>
    </row>
    <row r="50" spans="1:19" ht="12" customHeight="1">
      <c r="A50" s="162" t="s">
        <v>60</v>
      </c>
      <c r="B50" s="164"/>
      <c r="C50" s="154">
        <v>1085</v>
      </c>
      <c r="D50" s="154">
        <v>975</v>
      </c>
      <c r="E50" s="154">
        <v>1040</v>
      </c>
      <c r="F50" s="154">
        <v>1025</v>
      </c>
      <c r="G50" s="287">
        <v>1005</v>
      </c>
      <c r="H50" s="190"/>
      <c r="I50" s="172"/>
      <c r="J50" s="161" t="s">
        <v>60</v>
      </c>
      <c r="L50" s="124"/>
      <c r="M50" s="124">
        <f>+C50*Megrendelőlap!D51</f>
        <v>0</v>
      </c>
      <c r="N50" s="124">
        <f>+D50*Megrendelőlap!F51</f>
        <v>0</v>
      </c>
      <c r="O50" s="124">
        <f>+E50*Megrendelőlap!H51</f>
        <v>0</v>
      </c>
      <c r="P50" s="124">
        <f>+F50*Megrendelőlap!J51</f>
        <v>0</v>
      </c>
      <c r="Q50" s="124">
        <f>+G50*Megrendelőlap!L51</f>
        <v>0</v>
      </c>
      <c r="R50" s="124">
        <f>+H50*Megrendelőlap!N51</f>
        <v>0</v>
      </c>
      <c r="S50" s="124">
        <f>+I50*Megrendelőlap!P51</f>
        <v>0</v>
      </c>
    </row>
    <row r="51" spans="1:19" ht="12" customHeight="1">
      <c r="A51" s="162" t="s">
        <v>63</v>
      </c>
      <c r="B51" s="164"/>
      <c r="C51" s="154">
        <v>1385</v>
      </c>
      <c r="D51" s="154">
        <v>1405</v>
      </c>
      <c r="E51" s="154">
        <v>1350</v>
      </c>
      <c r="F51" s="154">
        <v>1405</v>
      </c>
      <c r="G51" s="287">
        <v>1415</v>
      </c>
      <c r="H51" s="173"/>
      <c r="I51" s="172"/>
      <c r="J51" s="161" t="s">
        <v>63</v>
      </c>
      <c r="L51" s="124"/>
      <c r="M51" s="124">
        <f>+C51*Megrendelőlap!D52</f>
        <v>0</v>
      </c>
      <c r="N51" s="124">
        <f>+D51*Megrendelőlap!F52</f>
        <v>0</v>
      </c>
      <c r="O51" s="124">
        <f>+E51*Megrendelőlap!H52</f>
        <v>0</v>
      </c>
      <c r="P51" s="124">
        <f>+F51*Megrendelőlap!J52</f>
        <v>0</v>
      </c>
      <c r="Q51" s="124">
        <f>+G51*Megrendelőlap!L52</f>
        <v>0</v>
      </c>
      <c r="R51" s="124">
        <f>+H51*Megrendelőlap!N52</f>
        <v>0</v>
      </c>
      <c r="S51" s="124">
        <f>+I51*Megrendelőlap!P52</f>
        <v>0</v>
      </c>
    </row>
    <row r="52" spans="1:19" ht="12" customHeight="1">
      <c r="A52" s="162" t="s">
        <v>65</v>
      </c>
      <c r="B52" s="164"/>
      <c r="C52" s="154">
        <v>1430</v>
      </c>
      <c r="D52" s="154">
        <v>1440</v>
      </c>
      <c r="E52" s="154">
        <v>1385</v>
      </c>
      <c r="F52" s="154">
        <v>1450</v>
      </c>
      <c r="G52" s="287">
        <v>1425</v>
      </c>
      <c r="H52" s="190"/>
      <c r="I52" s="172"/>
      <c r="J52" s="161" t="s">
        <v>65</v>
      </c>
      <c r="L52" s="124"/>
      <c r="M52" s="124">
        <f>+C52*Megrendelőlap!D53</f>
        <v>0</v>
      </c>
      <c r="N52" s="124">
        <f>+D52*Megrendelőlap!F53</f>
        <v>0</v>
      </c>
      <c r="O52" s="124">
        <f>+E52*Megrendelőlap!H53</f>
        <v>0</v>
      </c>
      <c r="P52" s="124">
        <f>+F52*Megrendelőlap!J53</f>
        <v>0</v>
      </c>
      <c r="Q52" s="124">
        <f>+G52*Megrendelőlap!L53</f>
        <v>0</v>
      </c>
      <c r="R52" s="124">
        <f>+H52*Megrendelőlap!N53</f>
        <v>0</v>
      </c>
      <c r="S52" s="124">
        <f>+I52*Megrendelőlap!P53</f>
        <v>0</v>
      </c>
    </row>
    <row r="53" spans="1:19" ht="12" customHeight="1">
      <c r="A53" s="162" t="s">
        <v>67</v>
      </c>
      <c r="B53" s="159">
        <v>7450</v>
      </c>
      <c r="C53" s="154">
        <v>1655</v>
      </c>
      <c r="D53" s="154">
        <v>1435</v>
      </c>
      <c r="E53" s="154">
        <v>1730</v>
      </c>
      <c r="F53" s="154">
        <v>1635</v>
      </c>
      <c r="G53" s="287">
        <v>1695</v>
      </c>
      <c r="H53" s="173"/>
      <c r="I53" s="172"/>
      <c r="J53" s="161" t="s">
        <v>67</v>
      </c>
      <c r="L53" s="124">
        <f>+B53*Megrendelőlap!C54</f>
        <v>0</v>
      </c>
      <c r="M53" s="124">
        <f>+C53*Megrendelőlap!D54</f>
        <v>0</v>
      </c>
      <c r="N53" s="124">
        <f>+D53*Megrendelőlap!F54</f>
        <v>0</v>
      </c>
      <c r="O53" s="124">
        <f>+E53*Megrendelőlap!H54</f>
        <v>0</v>
      </c>
      <c r="P53" s="124">
        <f>+F53*Megrendelőlap!J54</f>
        <v>0</v>
      </c>
      <c r="Q53" s="124">
        <f>+G53*Megrendelőlap!L54</f>
        <v>0</v>
      </c>
      <c r="R53" s="124">
        <f>+H53*Megrendelőlap!N54</f>
        <v>0</v>
      </c>
      <c r="S53" s="124">
        <f>+I53*Megrendelőlap!P54</f>
        <v>0</v>
      </c>
    </row>
    <row r="54" spans="1:19" ht="12" customHeight="1">
      <c r="A54" s="162" t="s">
        <v>68</v>
      </c>
      <c r="B54" s="164"/>
      <c r="C54" s="154">
        <v>1350</v>
      </c>
      <c r="D54" s="154">
        <v>1390</v>
      </c>
      <c r="E54" s="154">
        <v>1380</v>
      </c>
      <c r="F54" s="154">
        <v>1340</v>
      </c>
      <c r="G54" s="287">
        <v>1320</v>
      </c>
      <c r="H54" s="173"/>
      <c r="I54" s="172"/>
      <c r="J54" s="161" t="s">
        <v>68</v>
      </c>
      <c r="L54" s="124"/>
      <c r="M54" s="124">
        <f>+C54*Megrendelőlap!D55</f>
        <v>0</v>
      </c>
      <c r="N54" s="124">
        <f>+D54*Megrendelőlap!F55</f>
        <v>0</v>
      </c>
      <c r="O54" s="124">
        <f>+E54*Megrendelőlap!H55</f>
        <v>0</v>
      </c>
      <c r="P54" s="124">
        <f>+F54*Megrendelőlap!J55</f>
        <v>0</v>
      </c>
      <c r="Q54" s="124">
        <f>+G54*Megrendelőlap!L55</f>
        <v>0</v>
      </c>
      <c r="R54" s="124">
        <f>+H54*Megrendelőlap!N55</f>
        <v>0</v>
      </c>
      <c r="S54" s="124">
        <f>+I54*Megrendelőlap!P55</f>
        <v>0</v>
      </c>
    </row>
    <row r="55" spans="1:19" ht="12" customHeight="1">
      <c r="A55" s="162" t="s">
        <v>70</v>
      </c>
      <c r="B55" s="164"/>
      <c r="C55" s="154">
        <v>1380</v>
      </c>
      <c r="D55" s="154">
        <v>1310</v>
      </c>
      <c r="E55" s="154">
        <v>1180</v>
      </c>
      <c r="F55" s="154">
        <v>1245</v>
      </c>
      <c r="G55" s="287">
        <v>1270</v>
      </c>
      <c r="H55" s="190"/>
      <c r="I55" s="172"/>
      <c r="J55" s="161" t="s">
        <v>70</v>
      </c>
      <c r="L55" s="124"/>
      <c r="M55" s="124">
        <f>+C55*Megrendelőlap!D56</f>
        <v>0</v>
      </c>
      <c r="N55" s="124">
        <f>+D55*Megrendelőlap!F56</f>
        <v>0</v>
      </c>
      <c r="O55" s="124">
        <f>+E55*Megrendelőlap!H56</f>
        <v>0</v>
      </c>
      <c r="P55" s="124">
        <f>+F55*Megrendelőlap!J56</f>
        <v>0</v>
      </c>
      <c r="Q55" s="124">
        <f>+G55*Megrendelőlap!L56</f>
        <v>0</v>
      </c>
      <c r="R55" s="124">
        <f>+H55*Megrendelőlap!N56</f>
        <v>0</v>
      </c>
      <c r="S55" s="124">
        <f>+I55*Megrendelőlap!P56</f>
        <v>0</v>
      </c>
    </row>
    <row r="56" spans="1:19" ht="12" customHeight="1">
      <c r="A56" s="160" t="s">
        <v>72</v>
      </c>
      <c r="B56" s="164"/>
      <c r="C56" s="154">
        <v>1410</v>
      </c>
      <c r="D56" s="154">
        <v>1450</v>
      </c>
      <c r="E56" s="154">
        <v>1405</v>
      </c>
      <c r="F56" s="154">
        <v>1395</v>
      </c>
      <c r="G56" s="287">
        <v>1410</v>
      </c>
      <c r="H56" s="190"/>
      <c r="I56" s="172"/>
      <c r="J56" s="161" t="s">
        <v>72</v>
      </c>
      <c r="L56" s="124"/>
      <c r="M56" s="124">
        <f>+C56*Megrendelőlap!D57</f>
        <v>0</v>
      </c>
      <c r="N56" s="124">
        <f>+D56*Megrendelőlap!F57</f>
        <v>0</v>
      </c>
      <c r="O56" s="124">
        <f>+E56*Megrendelőlap!H57</f>
        <v>0</v>
      </c>
      <c r="P56" s="124">
        <f>+F56*Megrendelőlap!J57</f>
        <v>0</v>
      </c>
      <c r="Q56" s="124">
        <f>+G56*Megrendelőlap!L57</f>
        <v>0</v>
      </c>
      <c r="R56" s="124">
        <f>+H56*Megrendelőlap!N57</f>
        <v>0</v>
      </c>
      <c r="S56" s="124">
        <f>+I56*Megrendelőlap!P57</f>
        <v>0</v>
      </c>
    </row>
    <row r="57" spans="1:19" ht="12" customHeight="1">
      <c r="A57" s="160" t="s">
        <v>74</v>
      </c>
      <c r="B57" s="164"/>
      <c r="C57" s="168">
        <v>540</v>
      </c>
      <c r="D57" s="168">
        <v>525</v>
      </c>
      <c r="E57" s="168">
        <v>565</v>
      </c>
      <c r="F57" s="168">
        <v>545</v>
      </c>
      <c r="G57" s="287">
        <v>570</v>
      </c>
      <c r="H57" s="190"/>
      <c r="I57" s="172"/>
      <c r="J57" s="166" t="s">
        <v>76</v>
      </c>
      <c r="L57" s="124"/>
      <c r="M57" s="124">
        <f>+C57*Megrendelőlap!D59</f>
        <v>0</v>
      </c>
      <c r="N57" s="124">
        <f>+D57*Megrendelőlap!F59</f>
        <v>0</v>
      </c>
      <c r="O57" s="124">
        <f>+E57*Megrendelőlap!H59</f>
        <v>0</v>
      </c>
      <c r="P57" s="124">
        <f>+F57*Megrendelőlap!J59</f>
        <v>0</v>
      </c>
      <c r="Q57" s="124">
        <f>+G57*Megrendelőlap!L59</f>
        <v>0</v>
      </c>
      <c r="R57" s="124">
        <f>+H57*Megrendelőlap!N59</f>
        <v>0</v>
      </c>
      <c r="S57" s="124">
        <f>+I57*Megrendelőlap!P59</f>
        <v>0</v>
      </c>
    </row>
    <row r="58" spans="1:19" ht="12.75">
      <c r="A58" s="162" t="s">
        <v>76</v>
      </c>
      <c r="B58" s="167">
        <f>SUM(C58:I58)</f>
        <v>17640</v>
      </c>
      <c r="C58" s="154">
        <v>2520</v>
      </c>
      <c r="D58" s="154">
        <v>2520</v>
      </c>
      <c r="E58" s="154">
        <v>2520</v>
      </c>
      <c r="F58" s="154">
        <v>2520</v>
      </c>
      <c r="G58" s="287">
        <v>2520</v>
      </c>
      <c r="H58" s="168">
        <v>2520</v>
      </c>
      <c r="I58" s="287">
        <v>2520</v>
      </c>
      <c r="J58" s="161" t="s">
        <v>78</v>
      </c>
      <c r="L58" s="124">
        <f>+B58*Megrendelőlap!C60</f>
        <v>0</v>
      </c>
      <c r="M58" s="124">
        <f>+C58*Megrendelőlap!D60</f>
        <v>0</v>
      </c>
      <c r="N58" s="124">
        <f>+D58*Megrendelőlap!F60</f>
        <v>0</v>
      </c>
      <c r="O58" s="124">
        <f>+E58*Megrendelőlap!H60</f>
        <v>0</v>
      </c>
      <c r="P58" s="124">
        <f>+F58*Megrendelőlap!J60</f>
        <v>0</v>
      </c>
      <c r="Q58" s="124">
        <f>+G58*Megrendelőlap!L60</f>
        <v>0</v>
      </c>
      <c r="R58" s="124">
        <f>+H58*Megrendelőlap!N60</f>
        <v>0</v>
      </c>
      <c r="S58" s="124">
        <f>+I58*Megrendelőlap!P60</f>
        <v>0</v>
      </c>
    </row>
    <row r="59" spans="1:19" ht="12.75">
      <c r="A59" s="187" t="s">
        <v>164</v>
      </c>
      <c r="B59" s="188"/>
      <c r="C59" s="154">
        <v>140</v>
      </c>
      <c r="D59" s="154">
        <v>140</v>
      </c>
      <c r="E59" s="154">
        <v>140</v>
      </c>
      <c r="F59" s="154">
        <v>140</v>
      </c>
      <c r="G59" s="287">
        <v>140</v>
      </c>
      <c r="H59" s="190"/>
      <c r="I59" s="172"/>
      <c r="J59" s="161" t="s">
        <v>164</v>
      </c>
      <c r="L59" s="124"/>
      <c r="M59" s="124">
        <f>+C59*Megrendelőlap!D62</f>
        <v>0</v>
      </c>
      <c r="N59" s="124">
        <f>+D59*Megrendelőlap!F62</f>
        <v>0</v>
      </c>
      <c r="O59" s="124">
        <f>+E59*Megrendelőlap!H62</f>
        <v>0</v>
      </c>
      <c r="P59" s="124">
        <f>+F59*Megrendelőlap!J62</f>
        <v>0</v>
      </c>
      <c r="Q59" s="124">
        <f>+G59*Megrendelőlap!L62</f>
        <v>0</v>
      </c>
      <c r="R59" s="124">
        <f>+H59*Megrendelőlap!N62</f>
        <v>0</v>
      </c>
      <c r="S59" s="124">
        <f>+I59*Megrendelőlap!P62</f>
        <v>0</v>
      </c>
    </row>
    <row r="60" spans="1:19" ht="12.75">
      <c r="A60" s="162" t="s">
        <v>199</v>
      </c>
      <c r="B60" s="195"/>
      <c r="C60" s="154">
        <v>615</v>
      </c>
      <c r="D60" s="154">
        <v>660</v>
      </c>
      <c r="E60" s="154">
        <v>645</v>
      </c>
      <c r="F60" s="154">
        <v>710</v>
      </c>
      <c r="G60" s="287">
        <v>715</v>
      </c>
      <c r="H60" s="190"/>
      <c r="I60" s="172"/>
      <c r="J60" s="161" t="s">
        <v>199</v>
      </c>
      <c r="K60" s="124"/>
      <c r="L60" s="124"/>
      <c r="M60" s="124">
        <f>+C60*Megrendelőlap!D63</f>
        <v>0</v>
      </c>
      <c r="N60" s="124">
        <f>+D60*Megrendelőlap!F63</f>
        <v>0</v>
      </c>
      <c r="O60" s="124">
        <f>+E60*Megrendelőlap!H63</f>
        <v>0</v>
      </c>
      <c r="P60" s="124">
        <f>+F60*Megrendelőlap!J63</f>
        <v>0</v>
      </c>
      <c r="Q60" s="124">
        <f>+G60*Megrendelőlap!L63</f>
        <v>0</v>
      </c>
      <c r="R60" s="124">
        <f>+H60*Megrendelőlap!N63</f>
        <v>0</v>
      </c>
      <c r="S60" s="124">
        <f>+I60*Megrendelőlap!P63</f>
        <v>0</v>
      </c>
    </row>
    <row r="61" spans="1:19" ht="12.75">
      <c r="A61" s="162" t="s">
        <v>200</v>
      </c>
      <c r="B61" s="195"/>
      <c r="C61" s="154">
        <v>1275</v>
      </c>
      <c r="D61" s="154">
        <v>1360</v>
      </c>
      <c r="E61" s="154">
        <v>1060</v>
      </c>
      <c r="F61" s="154">
        <v>1090</v>
      </c>
      <c r="G61" s="287">
        <v>1075</v>
      </c>
      <c r="H61" s="290">
        <v>990</v>
      </c>
      <c r="I61" s="172"/>
      <c r="J61" s="161" t="s">
        <v>200</v>
      </c>
      <c r="K61" s="124"/>
      <c r="L61" s="124"/>
      <c r="M61" s="124">
        <f>+C61*Megrendelőlap!D64</f>
        <v>0</v>
      </c>
      <c r="N61" s="124">
        <f>+D61*Megrendelőlap!F64</f>
        <v>0</v>
      </c>
      <c r="O61" s="124">
        <f>+E61*Megrendelőlap!H64</f>
        <v>0</v>
      </c>
      <c r="P61" s="124">
        <f>+F61*Megrendelőlap!J64</f>
        <v>0</v>
      </c>
      <c r="Q61" s="124">
        <f>+G61*Megrendelőlap!L64</f>
        <v>0</v>
      </c>
      <c r="R61" s="124">
        <f>+H61*Megrendelőlap!N64</f>
        <v>0</v>
      </c>
      <c r="S61" s="124">
        <f>+I61*Megrendelőlap!P64</f>
        <v>0</v>
      </c>
    </row>
    <row r="62" spans="1:19" ht="12.75">
      <c r="A62" s="160" t="s">
        <v>201</v>
      </c>
      <c r="B62" s="195"/>
      <c r="C62" s="154">
        <v>1075</v>
      </c>
      <c r="D62" s="154">
        <v>1090</v>
      </c>
      <c r="E62" s="154">
        <v>1105</v>
      </c>
      <c r="F62" s="154">
        <v>1030</v>
      </c>
      <c r="G62" s="287">
        <v>990</v>
      </c>
      <c r="H62" s="190"/>
      <c r="I62" s="172"/>
      <c r="J62" s="161" t="s">
        <v>201</v>
      </c>
      <c r="K62" s="124"/>
      <c r="L62" s="124"/>
      <c r="M62" s="124">
        <f>+C62*Megrendelőlap!D65</f>
        <v>0</v>
      </c>
      <c r="N62" s="124">
        <f>+D62*Megrendelőlap!F65</f>
        <v>0</v>
      </c>
      <c r="O62" s="124">
        <f>+E62*Megrendelőlap!H65</f>
        <v>0</v>
      </c>
      <c r="P62" s="124">
        <f>+F62*Megrendelőlap!J65</f>
        <v>0</v>
      </c>
      <c r="Q62" s="124">
        <f>+G62*Megrendelőlap!L65</f>
        <v>0</v>
      </c>
      <c r="R62" s="124">
        <f>+H62*Megrendelőlap!N65</f>
        <v>0</v>
      </c>
      <c r="S62" s="124">
        <f>+I62*Megrendelőlap!P65</f>
        <v>0</v>
      </c>
    </row>
    <row r="63" spans="1:19" ht="12.75">
      <c r="A63" s="160" t="s">
        <v>202</v>
      </c>
      <c r="B63" s="195"/>
      <c r="C63" s="165">
        <v>1190</v>
      </c>
      <c r="D63" s="165">
        <v>990</v>
      </c>
      <c r="E63" s="165">
        <v>1075</v>
      </c>
      <c r="F63" s="165">
        <v>1090</v>
      </c>
      <c r="G63" s="287">
        <v>1255</v>
      </c>
      <c r="H63" s="190"/>
      <c r="I63" s="172"/>
      <c r="J63" s="161" t="s">
        <v>202</v>
      </c>
      <c r="K63" s="124"/>
      <c r="L63" s="124"/>
      <c r="M63" s="124">
        <f>+C63*Megrendelőlap!D66</f>
        <v>0</v>
      </c>
      <c r="N63" s="124">
        <f>+D63*Megrendelőlap!F66</f>
        <v>0</v>
      </c>
      <c r="O63" s="124">
        <f>+E63*Megrendelőlap!H66</f>
        <v>0</v>
      </c>
      <c r="P63" s="124">
        <f>+F63*Megrendelőlap!J66</f>
        <v>0</v>
      </c>
      <c r="Q63" s="124">
        <f>+G63*Megrendelőlap!L66</f>
        <v>0</v>
      </c>
      <c r="R63" s="124">
        <f>+H63*Megrendelőlap!N66</f>
        <v>0</v>
      </c>
      <c r="S63" s="124">
        <f>+I63*Megrendelőlap!P66</f>
        <v>0</v>
      </c>
    </row>
    <row r="64" spans="1:19" ht="12.75">
      <c r="A64" s="160" t="s">
        <v>203</v>
      </c>
      <c r="B64" s="195"/>
      <c r="C64" s="168">
        <v>1205</v>
      </c>
      <c r="D64" s="168">
        <v>1030</v>
      </c>
      <c r="E64" s="168">
        <v>995</v>
      </c>
      <c r="F64" s="168">
        <v>1175</v>
      </c>
      <c r="G64" s="287">
        <v>1090</v>
      </c>
      <c r="H64" s="290">
        <v>995</v>
      </c>
      <c r="I64" s="172"/>
      <c r="J64" s="161" t="s">
        <v>203</v>
      </c>
      <c r="K64" s="124"/>
      <c r="L64" s="124"/>
      <c r="M64" s="124">
        <f>+C64*Megrendelőlap!D67</f>
        <v>0</v>
      </c>
      <c r="N64" s="124">
        <f>+D64*Megrendelőlap!F67</f>
        <v>0</v>
      </c>
      <c r="O64" s="124">
        <f>+E64*Megrendelőlap!H67</f>
        <v>0</v>
      </c>
      <c r="P64" s="124">
        <f>+F64*Megrendelőlap!J67</f>
        <v>0</v>
      </c>
      <c r="Q64" s="124">
        <f>+G64*Megrendelőlap!L67</f>
        <v>0</v>
      </c>
      <c r="R64" s="124">
        <f>+H64*Megrendelőlap!N67</f>
        <v>0</v>
      </c>
      <c r="S64" s="124">
        <f>+I64*Megrendelőlap!P67</f>
        <v>0</v>
      </c>
    </row>
    <row r="65" spans="1:19" ht="12.75">
      <c r="A65" s="162" t="s">
        <v>204</v>
      </c>
      <c r="B65" s="195"/>
      <c r="C65" s="236">
        <v>1090</v>
      </c>
      <c r="D65" s="236">
        <v>1035</v>
      </c>
      <c r="E65" s="237">
        <v>975</v>
      </c>
      <c r="F65" s="236">
        <v>1360</v>
      </c>
      <c r="G65" s="287">
        <v>1190</v>
      </c>
      <c r="H65" s="190"/>
      <c r="I65" s="172"/>
      <c r="J65" s="161" t="s">
        <v>204</v>
      </c>
      <c r="K65" s="124"/>
      <c r="L65" s="124"/>
      <c r="M65" s="124">
        <f>+C65*Megrendelőlap!D68</f>
        <v>0</v>
      </c>
      <c r="N65" s="124">
        <f>+D65*Megrendelőlap!F68</f>
        <v>0</v>
      </c>
      <c r="O65" s="124">
        <f>+E65*Megrendelőlap!H68</f>
        <v>0</v>
      </c>
      <c r="P65" s="124">
        <f>+F65*Megrendelőlap!J68</f>
        <v>0</v>
      </c>
      <c r="Q65" s="124">
        <f>+G65*Megrendelőlap!L68</f>
        <v>0</v>
      </c>
      <c r="R65" s="124">
        <f>+H65*Megrendelőlap!N68</f>
        <v>0</v>
      </c>
      <c r="S65" s="124">
        <f>+I65*Megrendelőlap!P68</f>
        <v>0</v>
      </c>
    </row>
    <row r="66" spans="1:10" ht="12.75">
      <c r="A66" s="187" t="s">
        <v>231</v>
      </c>
      <c r="B66" s="195"/>
      <c r="C66" s="188">
        <v>129</v>
      </c>
      <c r="D66" s="188">
        <v>129</v>
      </c>
      <c r="E66" s="188">
        <v>129</v>
      </c>
      <c r="F66" s="188">
        <v>129</v>
      </c>
      <c r="G66" s="188">
        <v>129</v>
      </c>
      <c r="H66" s="190"/>
      <c r="I66" s="172"/>
      <c r="J66" s="166" t="s">
        <v>231</v>
      </c>
    </row>
    <row r="67" spans="1:12" ht="12.75">
      <c r="A67" s="187" t="s">
        <v>232</v>
      </c>
      <c r="B67" s="195"/>
      <c r="C67" s="188">
        <v>129</v>
      </c>
      <c r="D67" s="188">
        <v>129</v>
      </c>
      <c r="E67" s="188">
        <v>129</v>
      </c>
      <c r="F67" s="188">
        <v>129</v>
      </c>
      <c r="G67" s="188">
        <v>129</v>
      </c>
      <c r="H67" s="190"/>
      <c r="I67" s="172"/>
      <c r="J67" s="166" t="s">
        <v>232</v>
      </c>
      <c r="L67">
        <f>SUM(L2:S65)</f>
        <v>0</v>
      </c>
    </row>
    <row r="68" spans="1:10" ht="12.75">
      <c r="A68" s="187" t="s">
        <v>233</v>
      </c>
      <c r="B68" s="195"/>
      <c r="C68" s="188">
        <v>129</v>
      </c>
      <c r="D68" s="188">
        <v>129</v>
      </c>
      <c r="E68" s="188">
        <v>129</v>
      </c>
      <c r="F68" s="188">
        <v>129</v>
      </c>
      <c r="G68" s="188">
        <v>129</v>
      </c>
      <c r="H68" s="190"/>
      <c r="I68" s="172"/>
      <c r="J68" s="166" t="s">
        <v>233</v>
      </c>
    </row>
    <row r="69" spans="1:10" ht="12.75">
      <c r="A69" s="187" t="s">
        <v>234</v>
      </c>
      <c r="B69" s="195"/>
      <c r="C69" s="188">
        <v>129</v>
      </c>
      <c r="D69" s="188">
        <v>129</v>
      </c>
      <c r="E69" s="188">
        <v>129</v>
      </c>
      <c r="F69" s="188">
        <v>129</v>
      </c>
      <c r="G69" s="188">
        <v>129</v>
      </c>
      <c r="H69" s="190"/>
      <c r="I69" s="172"/>
      <c r="J69" s="166" t="s">
        <v>234</v>
      </c>
    </row>
    <row r="70" spans="1:10" ht="12.75">
      <c r="A70" s="187" t="s">
        <v>235</v>
      </c>
      <c r="B70" s="195"/>
      <c r="C70" s="188">
        <v>129</v>
      </c>
      <c r="D70" s="188">
        <v>129</v>
      </c>
      <c r="E70" s="188">
        <v>129</v>
      </c>
      <c r="F70" s="188">
        <v>129</v>
      </c>
      <c r="G70" s="188">
        <v>129</v>
      </c>
      <c r="H70" s="190"/>
      <c r="I70" s="172"/>
      <c r="J70" s="166" t="s">
        <v>235</v>
      </c>
    </row>
    <row r="71" spans="1:10" ht="12.75">
      <c r="A71" s="187" t="s">
        <v>236</v>
      </c>
      <c r="B71" s="195"/>
      <c r="C71" s="168">
        <v>129</v>
      </c>
      <c r="D71" s="168">
        <v>129</v>
      </c>
      <c r="E71" s="168">
        <v>129</v>
      </c>
      <c r="F71" s="168">
        <v>129</v>
      </c>
      <c r="G71" s="168">
        <v>129</v>
      </c>
      <c r="H71" s="190"/>
      <c r="I71" s="172"/>
      <c r="J71" s="166" t="s">
        <v>236</v>
      </c>
    </row>
    <row r="72" spans="1:10" ht="12.75">
      <c r="A72" s="187" t="s">
        <v>237</v>
      </c>
      <c r="B72" s="196"/>
      <c r="C72" s="168">
        <v>199</v>
      </c>
      <c r="D72" s="168">
        <v>199</v>
      </c>
      <c r="E72" s="168">
        <v>199</v>
      </c>
      <c r="F72" s="168">
        <v>199</v>
      </c>
      <c r="G72" s="287">
        <v>199</v>
      </c>
      <c r="H72" s="192"/>
      <c r="I72" s="191"/>
      <c r="J72" s="166" t="s">
        <v>237</v>
      </c>
    </row>
    <row r="73" spans="1:10" ht="12.75">
      <c r="A73" s="242" t="s">
        <v>242</v>
      </c>
      <c r="B73" s="243"/>
      <c r="C73" s="244">
        <v>199</v>
      </c>
      <c r="D73" s="245">
        <v>199</v>
      </c>
      <c r="E73" s="245">
        <v>199</v>
      </c>
      <c r="F73" s="245">
        <v>199</v>
      </c>
      <c r="G73" s="288">
        <v>199</v>
      </c>
      <c r="H73" s="192"/>
      <c r="I73" s="191"/>
      <c r="J73" s="166" t="s">
        <v>242</v>
      </c>
    </row>
    <row r="74" spans="1:10" ht="12.75">
      <c r="A74" s="242" t="s">
        <v>335</v>
      </c>
      <c r="B74" s="243"/>
      <c r="C74" s="244">
        <v>299</v>
      </c>
      <c r="D74" s="245">
        <v>299</v>
      </c>
      <c r="E74" s="245">
        <v>299</v>
      </c>
      <c r="F74" s="245">
        <v>299</v>
      </c>
      <c r="G74" s="288">
        <v>299</v>
      </c>
      <c r="H74" s="192"/>
      <c r="I74" s="191"/>
      <c r="J74" s="166" t="s">
        <v>335</v>
      </c>
    </row>
    <row r="75" spans="1:10" ht="12.75">
      <c r="A75" s="242" t="s">
        <v>336</v>
      </c>
      <c r="B75" s="243"/>
      <c r="C75" s="244">
        <v>299</v>
      </c>
      <c r="D75" s="245">
        <v>299</v>
      </c>
      <c r="E75" s="245">
        <v>299</v>
      </c>
      <c r="F75" s="245">
        <v>299</v>
      </c>
      <c r="G75" s="288">
        <v>299</v>
      </c>
      <c r="H75" s="192"/>
      <c r="I75" s="191"/>
      <c r="J75" s="166" t="s">
        <v>336</v>
      </c>
    </row>
  </sheetData>
  <sheetProtection selectLockedCells="1" selectUnlockedCells="1"/>
  <mergeCells count="1">
    <mergeCell ref="A1:B1"/>
  </mergeCells>
  <printOptions/>
  <pageMargins left="1.5798611111111112" right="0.75" top="1" bottom="1" header="0.5118055555555555" footer="0.511805555555555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godeadam</cp:lastModifiedBy>
  <cp:lastPrinted>2021-09-13T10:22:45Z</cp:lastPrinted>
  <dcterms:created xsi:type="dcterms:W3CDTF">2015-04-30T09:19:07Z</dcterms:created>
  <dcterms:modified xsi:type="dcterms:W3CDTF">2022-01-13T13:57:13Z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