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1685" tabRatio="729" activeTab="2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'Árak'!$A$1:$J$79</definedName>
    <definedName name="_xlnm.Print_Area" localSheetId="0">'Étlap'!$A$1:$M$71</definedName>
    <definedName name="_xlnm.Print_Area" localSheetId="1">'Megrendelőlap'!$A$1:$N$71</definedName>
  </definedNames>
  <calcPr fullCalcOnLoad="1"/>
</workbook>
</file>

<file path=xl/sharedStrings.xml><?xml version="1.0" encoding="utf-8"?>
<sst xmlns="http://schemas.openxmlformats.org/spreadsheetml/2006/main" count="1191" uniqueCount="571">
  <si>
    <t>RE1</t>
  </si>
  <si>
    <t>Reggeli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</si>
  <si>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</si>
  <si>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</si>
  <si>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</si>
  <si>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</si>
  <si>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</si>
  <si>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</si>
  <si>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</si>
  <si>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</si>
  <si>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</si>
  <si>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</si>
  <si>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</si>
  <si>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</si>
  <si>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</si>
  <si>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F</t>
  </si>
  <si>
    <t>Főzelékek</t>
  </si>
  <si>
    <t>G</t>
  </si>
  <si>
    <t>Tészták</t>
  </si>
  <si>
    <t>H1</t>
  </si>
  <si>
    <t>Húsos tészták</t>
  </si>
  <si>
    <t>H2</t>
  </si>
  <si>
    <t>Olasz tészták
(erdeti olasz tésztából, olasz recept alapján)</t>
  </si>
  <si>
    <t>I</t>
  </si>
  <si>
    <t>Főétel</t>
  </si>
  <si>
    <t>J</t>
  </si>
  <si>
    <t>K</t>
  </si>
  <si>
    <t>L</t>
  </si>
  <si>
    <t>M</t>
  </si>
  <si>
    <t>N</t>
  </si>
  <si>
    <t>O</t>
  </si>
  <si>
    <t>Ínyencségek 
Laci bácsitól</t>
  </si>
  <si>
    <t>O3</t>
  </si>
  <si>
    <t>Prémium ételek</t>
  </si>
  <si>
    <t>PN</t>
  </si>
  <si>
    <t>P</t>
  </si>
  <si>
    <t>Q</t>
  </si>
  <si>
    <t>R</t>
  </si>
  <si>
    <t>S</t>
  </si>
  <si>
    <t>Desszert</t>
  </si>
  <si>
    <t>T</t>
  </si>
  <si>
    <t>Sütemények</t>
  </si>
  <si>
    <t>U</t>
  </si>
  <si>
    <t>V</t>
  </si>
  <si>
    <t>Savanyúság</t>
  </si>
  <si>
    <t>W</t>
  </si>
  <si>
    <t>Csalamádé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</si>
  <si>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</si>
  <si>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</si>
  <si>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</si>
  <si>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</si>
  <si>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</si>
  <si>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</si>
  <si>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</si>
  <si>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</si>
  <si>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</si>
  <si>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</si>
  <si>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</si>
  <si>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</si>
  <si>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</si>
  <si>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</si>
  <si>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</si>
  <si>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</si>
  <si>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</si>
  <si>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</si>
  <si>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</si>
  <si>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</si>
  <si>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</si>
  <si>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</si>
  <si>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</si>
  <si>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</si>
  <si>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</si>
  <si>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Tiszta Szívvel</t>
  </si>
  <si>
    <t>Z10</t>
  </si>
  <si>
    <t>Dia desszert</t>
  </si>
  <si>
    <t>Z11</t>
  </si>
  <si>
    <t>Ebéd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</si>
  <si>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</si>
  <si>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</si>
  <si>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</si>
  <si>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</si>
  <si>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</si>
  <si>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</si>
  <si>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</si>
  <si>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</si>
  <si>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</si>
  <si>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</si>
  <si>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</si>
  <si>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</si>
  <si>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</si>
  <si>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</si>
  <si>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Olasz tészták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</si>
  <si>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</si>
  <si>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</si>
  <si>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</si>
  <si>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</si>
  <si>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</si>
  <si>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</si>
  <si>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</si>
  <si>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</si>
  <si>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</si>
  <si>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Pn</t>
  </si>
  <si>
    <t>Dia Desszert</t>
  </si>
  <si>
    <t>SPEED FITT menü</t>
  </si>
  <si>
    <t>Név:</t>
  </si>
  <si>
    <t>Szállítási cím:</t>
  </si>
  <si>
    <t>Számlázási cím:</t>
  </si>
  <si>
    <t>Telefon:</t>
  </si>
  <si>
    <t>Mobiltelefon:</t>
  </si>
  <si>
    <t>Összeg:</t>
  </si>
  <si>
    <t>Office menü</t>
  </si>
  <si>
    <t>Extra menü</t>
  </si>
  <si>
    <t xml:space="preserve">Menü </t>
  </si>
  <si>
    <t>Menü</t>
  </si>
  <si>
    <t>Nyugdíjas menü</t>
  </si>
  <si>
    <t>1. Vegyes köret</t>
  </si>
  <si>
    <t>2. Country burgonya</t>
  </si>
  <si>
    <t>Leveles, sajtos pogácsa</t>
  </si>
  <si>
    <t>Sajtos rúd</t>
  </si>
  <si>
    <t>Tejfölös pogácsa</t>
  </si>
  <si>
    <t>Virslis, sajtos, mustáros párna</t>
  </si>
  <si>
    <t>Étcsokis croissant</t>
  </si>
  <si>
    <t>Szilvás párna</t>
  </si>
  <si>
    <t>Sajtos croissant</t>
  </si>
  <si>
    <t>Madártejleves pirított mandulás, narancsos sült habbal *</t>
  </si>
  <si>
    <t>Krémes hagymaleves, pirított kenyérkockával *</t>
  </si>
  <si>
    <t>Négysajtkrémleves pirított kenyérkockával *</t>
  </si>
  <si>
    <t>Házi gulyásleves csipetkével (csípős)</t>
  </si>
  <si>
    <t>Vadas pulykatokány, spagetti</t>
  </si>
  <si>
    <t>Húsos lasagne reszelt sajttal</t>
  </si>
  <si>
    <t>Aranygaluska vaníliaszósszal *</t>
  </si>
  <si>
    <t>Spenótfőzelék</t>
  </si>
  <si>
    <t>Paradicsomos káposzta</t>
  </si>
  <si>
    <t>1. Bundás kenyér *</t>
  </si>
  <si>
    <t xml:space="preserve">2. Vagdalt </t>
  </si>
  <si>
    <t>Magyaros zöldborsófőzelék</t>
  </si>
  <si>
    <t>Babfőzelék</t>
  </si>
  <si>
    <t>Zöldbabfőzelék</t>
  </si>
  <si>
    <t>Petrezselymes burgonyafőzelék</t>
  </si>
  <si>
    <t>1. Roppanós bécsi virsli</t>
  </si>
  <si>
    <t>2. Roston csirkefalatok</t>
  </si>
  <si>
    <t>2. Stefánia vagdalt</t>
  </si>
  <si>
    <t>2. Kis bécsi szelet</t>
  </si>
  <si>
    <t>Sonkás-tojásos galuska tejföllel, reszelt sajttal</t>
  </si>
  <si>
    <t>1.Sárga rizs</t>
  </si>
  <si>
    <t>Párizsi csirkemell</t>
  </si>
  <si>
    <t>1. Párolt rizs</t>
  </si>
  <si>
    <t>2. Petrezselymes burgonya</t>
  </si>
  <si>
    <t>Vasi pecsenye (sertéskaraj fokhagymás tejben pácolva, párizsiasan kisütve)</t>
  </si>
  <si>
    <t>Sajttal, baconnel és gombával töltött rántott sertésszelet</t>
  </si>
  <si>
    <t>1. Hagymás tört burgonya</t>
  </si>
  <si>
    <t>2. Grillezett burgonya</t>
  </si>
  <si>
    <t>Polpetti (sajttal, sonkával töltött borda), milánói makaróni</t>
  </si>
  <si>
    <t>Harcsa szeletek paprikás mártásban</t>
  </si>
  <si>
    <t>1. Túrós csusza</t>
  </si>
  <si>
    <t>Tavaszi zöldségleves, Bácskai rizses gomba</t>
  </si>
  <si>
    <t>Zöldbableves, Spenótfőzelék, főtt tojás</t>
  </si>
  <si>
    <t>Gyümölcsrizs reszelt csokival</t>
  </si>
  <si>
    <t>Házi nudli édes morzsában forgatva, baracklekvárral</t>
  </si>
  <si>
    <t>Prémium narancstorta</t>
  </si>
  <si>
    <t>Fatörzs</t>
  </si>
  <si>
    <t>Paprikás uborkasaláta (enyhén csípős)</t>
  </si>
  <si>
    <t>Gyros fűszerezésű roston sült csirkemell, fűszeres zöldsaláta (fejeskáposzta, kígyóuborka, paradicsom)</t>
  </si>
  <si>
    <t>Carbonare spagetti (tejszín, sonka, reszelt sajt)</t>
  </si>
  <si>
    <t>Sarokház</t>
  </si>
  <si>
    <t>Zserbó palacsinta (baracklekvárral és dióval töltve, csokoládéöntettel)</t>
  </si>
  <si>
    <t>Roston csirkemellcsíkok tárkonyos, gombás mártással</t>
  </si>
  <si>
    <t xml:space="preserve">Kínai pulykamellcsíkok (mézes, pikáns) </t>
  </si>
  <si>
    <t>* jelölésű ételeinket vegetáriánusok
is fogyaszthatják</t>
  </si>
  <si>
    <t>1. Tavaszi jázmin rizs</t>
  </si>
  <si>
    <t>2. Mini fasírt golyók</t>
  </si>
  <si>
    <t>Füstölt csülök</t>
  </si>
  <si>
    <t>1. Petrezselymes burgonya, bajor káposzta</t>
  </si>
  <si>
    <t>ZX</t>
  </si>
  <si>
    <t>Búzacsírás teljes kiőrlésű cipó</t>
  </si>
  <si>
    <t xml:space="preserve">Tavaszi zöldségleves * </t>
  </si>
  <si>
    <t xml:space="preserve">Zöldbableves * </t>
  </si>
  <si>
    <t xml:space="preserve">Paradicsomleves mozzarella golyókkal * </t>
  </si>
  <si>
    <t>Hideg tejszínes feketeszeder-leves *</t>
  </si>
  <si>
    <t>Tojásleves *</t>
  </si>
  <si>
    <t>Tejfölös bableves *</t>
  </si>
  <si>
    <t>Újházi jérceleves (csirkemelles, zöldséges, gombás)</t>
  </si>
  <si>
    <t>Natúr csirkemellcsíkok, franciasaláta (majonéz, burgonya, zöldborsó, sárgarépa, alma, uborka)</t>
  </si>
  <si>
    <t>Csabai töltött karaj, majonézes kukoricasaláta</t>
  </si>
  <si>
    <t>Bankár saláta (prágai sonka, ananász, tojás, sajt, kukorica, majonézes)</t>
  </si>
  <si>
    <t>1. Sertéspörkölt</t>
  </si>
  <si>
    <r>
      <t>1. Sertéspörkölt</t>
    </r>
    <r>
      <rPr>
        <b/>
        <sz val="10"/>
        <color indexed="17"/>
        <rFont val="Arial"/>
        <family val="2"/>
      </rPr>
      <t xml:space="preserve"> </t>
    </r>
  </si>
  <si>
    <t>Hidasi csirkemell (fűszeres roston csirkemell, héjában sült burgonya tzatzikivel)</t>
  </si>
  <si>
    <t>1. Natúr csirkemell</t>
  </si>
  <si>
    <t>Grillezett pulykamell csíkozva padlizsánkrémmel, párolt zöldséggel (zöldborsó, kukorica, sárgarépa)</t>
  </si>
  <si>
    <t>Fetás csirkemell máltai salátával (paradicsom, olíva, uborka, lilahagyma, jégsaláta)</t>
  </si>
  <si>
    <t>Csirkés friss zöldséges saláta (pritaminpaprika, uborka, paradicsom, jégsaláta, főtt tojás, bébikukorica, sajtkocka), sajtos-fokhagymás öntet</t>
  </si>
  <si>
    <t>Nyári csirkesaláta (csirkemell tojásos, gombás zöldségeken mustáros öntettel)</t>
  </si>
  <si>
    <t>Bácskai rizses gomba *</t>
  </si>
  <si>
    <t>Grill csirkemell (pác: joghurt, olívaolaj, bazsalikom, koriander, fokhagyma),  vajas-petrezselymes sárgarépa karikák jázmin rizzsel összeforgatva</t>
  </si>
  <si>
    <t>Sajtos brokkolival töltött rántott csirkemell, burgonyapüré</t>
  </si>
  <si>
    <t>Roston csirkemell csíkozva egzotikus salátával (trópusi gyümölcsök, nektarin, meggy, alma), édesítőszerekkel</t>
  </si>
  <si>
    <t>Indonéz mogyorós csirkemell (ananászos), mézes, gyömbéres sült rizs</t>
  </si>
  <si>
    <t xml:space="preserve">Mozzarellával, parajjal sült halfilé, fűszeres cékla, jázmin rizs </t>
  </si>
  <si>
    <t>Zöldborsófőzelék, főtt tojás *</t>
  </si>
  <si>
    <t xml:space="preserve">Fűszeres paradicsommártásban sült csirkemell, gombás barna rizzsel </t>
  </si>
  <si>
    <t>TVE1</t>
  </si>
  <si>
    <t>TV2</t>
  </si>
  <si>
    <t>TV3</t>
  </si>
  <si>
    <t>TV4</t>
  </si>
  <si>
    <t>TVE5</t>
  </si>
  <si>
    <t>TVE6</t>
  </si>
  <si>
    <t>Búzacsírás teljes kiörlésű cipó</t>
  </si>
  <si>
    <t>Tejfölös bableves, Paradicsomos káposzta, natúr csirkemell</t>
  </si>
  <si>
    <t xml:space="preserve">2. Főtt tojás (2db)  * </t>
  </si>
  <si>
    <t>1. Pulyka brassói [F]</t>
  </si>
  <si>
    <t>Csirkemell csíkok fűszeres sajtkrémmártással, penne tésztával</t>
  </si>
  <si>
    <t>1. Jázmin rizs [F]</t>
  </si>
  <si>
    <t>2. Zöldséges sült tészta [F]</t>
  </si>
  <si>
    <t>Pékáru</t>
  </si>
  <si>
    <t>ZR1</t>
  </si>
  <si>
    <t>ZR2</t>
  </si>
  <si>
    <t>ZR3</t>
  </si>
  <si>
    <t>ZR4</t>
  </si>
  <si>
    <t>ZR5</t>
  </si>
  <si>
    <t>ZR6</t>
  </si>
  <si>
    <t>ZR7</t>
  </si>
  <si>
    <t>ZR8</t>
  </si>
  <si>
    <t>NF1</t>
  </si>
  <si>
    <t>NF2</t>
  </si>
  <si>
    <t>NF3</t>
  </si>
  <si>
    <t>NF4</t>
  </si>
  <si>
    <t>NF5</t>
  </si>
  <si>
    <t>NF6</t>
  </si>
  <si>
    <t>NF7</t>
  </si>
  <si>
    <t>NF8</t>
  </si>
  <si>
    <t>leves</t>
  </si>
  <si>
    <t>főétel</t>
  </si>
  <si>
    <t xml:space="preserve"> menü</t>
  </si>
  <si>
    <t>Dessert</t>
  </si>
  <si>
    <t>Tárkonyos pulykaraguleves, édesítőszerekkel</t>
  </si>
  <si>
    <t>Házi csirkeropogós, jázmin rizs párolt gyümölcsökkel összeforgatva, édesítőszerekkel</t>
  </si>
  <si>
    <t>Kelkáposztafőzelék, párolt pulykatokány</t>
  </si>
  <si>
    <t>Rántott camembert, párolt rizs, áfonyaszósz, édesítőszerekkel *</t>
  </si>
  <si>
    <t>Laci pecsenye, hagymás tört burgonya</t>
  </si>
  <si>
    <t>Magyaros  bableves házi kolbásszal</t>
  </si>
  <si>
    <t>Tejszínes sajtos rakott cukkini sonkával</t>
  </si>
  <si>
    <t>Paradicsomos húsgombóc, édesítőszerekkel, főtt burgonya</t>
  </si>
  <si>
    <t>Francia hagymaleves *</t>
  </si>
  <si>
    <t>Húsos, rakott karfiol</t>
  </si>
  <si>
    <t>Rántott csirkemell, rizi-bizi</t>
  </si>
  <si>
    <t>Cordon bleu (pulykamellből), vajas-petrezselymes burgonya</t>
  </si>
  <si>
    <t>SU1</t>
  </si>
  <si>
    <t>SU2</t>
  </si>
  <si>
    <t>Suliidő menü 1</t>
  </si>
  <si>
    <t>Suliidő menü 2</t>
  </si>
  <si>
    <t>Z12</t>
  </si>
  <si>
    <t>Z all day menü</t>
  </si>
  <si>
    <t xml:space="preserve">Fetás csirkemell máltai salátával (paradicsom, olíva, uborka, lilahagyma, jégsaláta) </t>
  </si>
  <si>
    <t>Bácskai rizseshús</t>
  </si>
  <si>
    <t xml:space="preserve">Rántott halszeletek </t>
  </si>
  <si>
    <t>Tavaszi vegyes vágott, édesítőszerrel 130</t>
  </si>
  <si>
    <t>Sült csirkemell csíkozva, párolt alma és körte, pirított dió</t>
  </si>
  <si>
    <t>Krémes hagymaleves, pirított kenyérkocka,  Magyaros zöldborsófőzelék, roston csirkefalatok</t>
  </si>
  <si>
    <t>Káposztasaláta, édesítőszerrel</t>
  </si>
  <si>
    <t>Csípős vegyes vágott, édesítőszerrel</t>
  </si>
  <si>
    <t>Ecetes kisdinnye, édesítőszerrel</t>
  </si>
  <si>
    <t>Vegyes tál (almapaprika, csalamádé, csemege uborka), édesítőszerrel</t>
  </si>
  <si>
    <t xml:space="preserve">Pizzás csiga </t>
  </si>
  <si>
    <t xml:space="preserve">Fahéjas, cukros briós </t>
  </si>
  <si>
    <t xml:space="preserve">Császárszalonnás párna sajttal szórva </t>
  </si>
  <si>
    <t>Lebbencsleves</t>
  </si>
  <si>
    <t>Magyaros gombaleves</t>
  </si>
  <si>
    <t>Mediterrán gyümölcsleves</t>
  </si>
  <si>
    <t xml:space="preserve">Erőleves cérnametélttel  </t>
  </si>
  <si>
    <t>Fahéjas szilvaleves</t>
  </si>
  <si>
    <t>Kókuszos, fahéjas banánleves mangóval</t>
  </si>
  <si>
    <t>Májgaluskaleves</t>
  </si>
  <si>
    <t xml:space="preserve">Tejfölös, házi rakott burgonya </t>
  </si>
  <si>
    <t xml:space="preserve">Csirkepörkölt, csavart csőtészta </t>
  </si>
  <si>
    <t>Majonézes burgonyasaláta, fűszeres csirkemell csíkokkal</t>
  </si>
  <si>
    <t xml:space="preserve">Majonézes virslisaláta (burgonya, virsli, uborka, hagyma) </t>
  </si>
  <si>
    <t>Tavaszi finomfőzelék</t>
  </si>
  <si>
    <t xml:space="preserve">1. Rántott sajt * </t>
  </si>
  <si>
    <t xml:space="preserve">2. Házi csirkemell nuggets </t>
  </si>
  <si>
    <t xml:space="preserve">Fahéjban forgatott túrógombóc, fahéjas tejfölmártás * </t>
  </si>
  <si>
    <t>Stíriai metélt (vaníliás túrós rakott tészta) *</t>
  </si>
  <si>
    <t xml:space="preserve"> Krumplis tészta * </t>
  </si>
  <si>
    <t>Tejberizs kakaószórat *</t>
  </si>
  <si>
    <t xml:space="preserve">Hortobágyi húsos tészta (fűszeres csirkecsíkok paprikás-tejfölös mártásban, hosszúmetéltel) </t>
  </si>
  <si>
    <t>Csőben sült sonkás makaróni, reszelt  sajt</t>
  </si>
  <si>
    <t>Tejfölös, gombás sertésragu</t>
  </si>
  <si>
    <t>1. Orsó tészta [F]</t>
  </si>
  <si>
    <t xml:space="preserve">2. Galuska </t>
  </si>
  <si>
    <t xml:space="preserve">1. Tarhonya  </t>
  </si>
  <si>
    <t xml:space="preserve">Sült hekk paprikás-fokhagymás lisztbe forgatva </t>
  </si>
  <si>
    <t xml:space="preserve">1. Tört burgonya </t>
  </si>
  <si>
    <t>2. Jázmin rizs, tzatziki 1110</t>
  </si>
  <si>
    <t xml:space="preserve">Töltött csirkecomb </t>
  </si>
  <si>
    <t xml:space="preserve">2. Burgonyapüré </t>
  </si>
  <si>
    <t xml:space="preserve">1. Párolt káposzta, tört burgonya </t>
  </si>
  <si>
    <t xml:space="preserve">1. Burgonypüré </t>
  </si>
  <si>
    <t xml:space="preserve">2. Jázmin rizs, tartármártás </t>
  </si>
  <si>
    <t xml:space="preserve">1. Rizi-bizi </t>
  </si>
  <si>
    <t xml:space="preserve">Sokmagvas rántott pulykamell (szezámmag, napraforgómag, mandula, tökmag) </t>
  </si>
  <si>
    <t>Mustáros, borsos sertésszelet, sült lyoni hagymával, falusi burgonya</t>
  </si>
  <si>
    <t xml:space="preserve">1. Rizi-bizi (jázmin rizsből) </t>
  </si>
  <si>
    <t xml:space="preserve">Roston csirkemell dijoni mustáros, füstölttarjás raguval </t>
  </si>
  <si>
    <t>2. Tejfölös sült burgonya</t>
  </si>
  <si>
    <t xml:space="preserve">Libamájas pástétommal töltött csirkemell bécsi bundában, laskagombás jázminrizzsel, áfonyalekvárral </t>
  </si>
  <si>
    <t>Baconos hátszíncsíkok jalapenos paradicsomsalsával (enyhén csípős), ínyenc sajt rizottóval (Gouda, Emmentáli, Cheddar, kecskesajt)</t>
  </si>
  <si>
    <t xml:space="preserve">Chilis-fokhagymás garnélarák pirított hagymával és rizzsel tálalva </t>
  </si>
  <si>
    <t xml:space="preserve">Palóc borjúpaprikás (vajbabbal), juhtúrós sztrapacskával  </t>
  </si>
  <si>
    <t xml:space="preserve">Fűszeres sertésszűz baconchips-szel, rozmaringos polentával, párolt brokkolival </t>
  </si>
  <si>
    <t xml:space="preserve">Magyaros gombaleves, Csirkepörkölt, csavart csőtészta </t>
  </si>
  <si>
    <t>Mákos guba</t>
  </si>
  <si>
    <t>Krémes puding szelet</t>
  </si>
  <si>
    <t>Tiramisu szelet</t>
  </si>
  <si>
    <t>Kókuszgolyó</t>
  </si>
  <si>
    <t xml:space="preserve">Uborkasaláta </t>
  </si>
  <si>
    <t xml:space="preserve">Tavaszi zöldségleves, Szezámmagos rántott sajt, párolt rizs, tartármártás, Alma és körte élőflórás sovány joghurt édesítőszerekkel </t>
  </si>
  <si>
    <t>Rántott dínó falatok, petrezselymes burgonya, Karamellpuding, Alma és körte élőflórás sovány joghurt édesítőszerekkel</t>
  </si>
  <si>
    <t>Fahéjas szilvaleves, 
Csirkemelles bácskai rizseshús</t>
  </si>
  <si>
    <t>Erőleves cérnametélttel, Roston csirkemell, burgonyapüré</t>
  </si>
  <si>
    <t>Vegyesgyümölcsleves, édesítőszerekkel *</t>
  </si>
  <si>
    <t>Spenótfőzelék, főtt tojás</t>
  </si>
  <si>
    <t>Paradicsomleves mozzarella golyókkal, Grillezett pulykamell csíkozva padlizsánkrémmel, párolt zöldséggel</t>
  </si>
  <si>
    <t xml:space="preserve">Mediterrán gyümölcsleves, Fetás csirkemell máltai salátával  </t>
  </si>
  <si>
    <t>Magyaros gombaleves, Őszibarackos, sajtos rakott csirkemell, párolt karotta, párolt rizs</t>
  </si>
  <si>
    <t xml:space="preserve">Fűszeres halszeletek, vajas-petrezselymes burgonyával, párolt zöldséggel [F] </t>
  </si>
  <si>
    <t xml:space="preserve">Házi csirkeroló, tojásos sóskafőzelék, édesítőszerekkel </t>
  </si>
  <si>
    <t>Töltött káposzta (barnarizzsel, pulykacombbal</t>
  </si>
  <si>
    <t xml:space="preserve">Szezámmagos rántott halszeletek, római saláta (római saláta, paradicsom, uborka, paprika, lilahagyma, olívaolaj) </t>
  </si>
  <si>
    <t xml:space="preserve">Csirkemelles húsgombóc, paradicsommártás, főtt burgonya [F] </t>
  </si>
  <si>
    <t xml:space="preserve">Görögös fűszerezésű csirkemelles raguval töltött tortilla, salátakörítéssel, tzatzikivel [F] </t>
  </si>
  <si>
    <t>Grillezett csirkemellszeletek cukkinis, krémsajtos feltéttel sütve, tzatziki salátával, édesítőszerekkel</t>
  </si>
  <si>
    <t>T1</t>
  </si>
  <si>
    <t>T2</t>
  </si>
  <si>
    <t>T3</t>
  </si>
  <si>
    <t>W1</t>
  </si>
  <si>
    <t>W2</t>
  </si>
  <si>
    <t>Magyaros gombaleves, 
Csirke nuggets, burgonyapüré</t>
  </si>
  <si>
    <t>Puncs mignon</t>
  </si>
  <si>
    <t>Csemegeuborka, édesítőszerrel</t>
  </si>
  <si>
    <t>Babfőzelék, sertéspörkölt, Kókuszgolyó</t>
  </si>
  <si>
    <t>Négysajtkrémleves pirított kenyérkockával, 
Krumplis tészta, 
Narancs</t>
  </si>
  <si>
    <t>Carbonare spagetti, Gyümölcsrizs reszelt csokival, 
Narancs</t>
  </si>
  <si>
    <t>Tejfölös, házi rakott burgonya, 
Gyümölcstál</t>
  </si>
  <si>
    <t xml:space="preserve">Csirkepörkölt, csavart csőtészta, 
Bécsi krémes kedvenc rolád </t>
  </si>
  <si>
    <t xml:space="preserve">Májgaluskaleves, 
Bácskai rizseshús </t>
  </si>
  <si>
    <t>Magyaros  bableves házi kolbásszal, 
Paradicsomos húsgombóc, édesítőszerekkel, főtt burgonya</t>
  </si>
  <si>
    <t>Vegyesgyümölcsleves, édesítőszerekkel, 
Laci pecsenye, hagymás tört burgonya</t>
  </si>
  <si>
    <t xml:space="preserve">Fűszerkéregben sült roston csirkemell, wok zöldségkeverék (cukkini, zöldborsó, hüvelyes zöldborsó, vöröshagyma, paprika) [F] </t>
  </si>
  <si>
    <t xml:space="preserve">Grillezett csirkemellszeletek cukkinis, krémsajtos feltéttel sütve, tzatziki salátával, édeítőszerekkel [F] </t>
  </si>
  <si>
    <t xml:space="preserve">Károlyi-saláta (pulykamell csíkok, főtt burgonya, csemege uborka, paradicsom, pritaminpaprika, tojás, majonézes öntet) [F] </t>
  </si>
  <si>
    <t>Madártejleves pirított mandulás, narancsos sült habbal, 
Paradicsomos káposzta, natúr csirkemell</t>
  </si>
  <si>
    <t xml:space="preserve">Őszibarackos, sajtos rakott csirkemell, párolt karotta, párolt rizs [F] </t>
  </si>
  <si>
    <t xml:space="preserve">Grill csirkemell (pác: joghurt, olívaolaj, bazsalikom, koriander, fokhagyma),  vajas-petrezselymes sárgarépa karikák jázmin rizzsel összeforgatva  </t>
  </si>
  <si>
    <t>Újházy jérceleves (csirkemelles, zöldséges, gombás)</t>
  </si>
  <si>
    <t xml:space="preserve">Grillezett pulykamell csíkozva padlizsánkrémmel, párolt zöldséggel (zöldborsó, kukorica, sárgarépa) </t>
  </si>
  <si>
    <t>Spenótfőzelék, főtt tojás  (1 db)</t>
  </si>
  <si>
    <t>Füstölt csülök bajor káposztával</t>
  </si>
  <si>
    <t xml:space="preserve">Indonéz mogyorós csirkemell (ananászos), mézes, gyömbéres sült rizs </t>
  </si>
  <si>
    <t xml:space="preserve">Fűszerkéregben sült roston csirkemellmell, wok zöldségkeverék (cukkini, zöldborsó, hüvelyes zöldborsó, vöröshagyma, paprika) </t>
  </si>
  <si>
    <t>Roston csirkemell dijoni mustáros, füstölttarjás raguval, rizi-bizi (jázmin rizsből)</t>
  </si>
  <si>
    <t>Majonézes virslisaláta (burgonya, virsli, uborka, hagyma)</t>
  </si>
  <si>
    <t xml:space="preserve">Grillezett csirkemellszeletek cukkinis, krémsajtos feltéttel sütve, tzatziki salátával, édesítőszerekkel </t>
  </si>
  <si>
    <t>Májgaluskaleves  (ZÉRÓ)</t>
  </si>
  <si>
    <t>Károlyi-saláta (pulykamell csíkok, főtt burgonya, csemege uborka, paradicsom, pritaminpaprika, tojás, majonézes öntet) , édesítőszerrel</t>
  </si>
  <si>
    <t>Kakaós-áfonyás muffin, édesítőszerekkel</t>
  </si>
  <si>
    <t xml:space="preserve">Erőleves cérnametélttel </t>
  </si>
  <si>
    <t xml:space="preserve">Töltött káposzta (barnarizzsel, pulykacombbal) </t>
  </si>
  <si>
    <t>Bácskai rizseshús (ZERO)</t>
  </si>
  <si>
    <t>Brownie, édesítőszerekkel</t>
  </si>
  <si>
    <t>NF9</t>
  </si>
  <si>
    <t>NF10</t>
  </si>
  <si>
    <t xml:space="preserve">Rigatoni con pomodoro, basilico e mozzarella di maiale (olasz csőtészta bazsalikomos paradicsom mártással, mozzarellával, sertéshússal), parmezán sajt </t>
  </si>
  <si>
    <t>Baconnel pirított újhagyma és gomba tejszínmártásban, olasz spagettivel, reszelt parmezánnal  [F]</t>
  </si>
  <si>
    <t>Lecsós virslipörkölt, tarhonya</t>
  </si>
  <si>
    <t>Rántott gomba</t>
  </si>
  <si>
    <t xml:space="preserve">1. Párolt rizs, tartármártás * </t>
  </si>
  <si>
    <t xml:space="preserve">2. Country burgonya, tartármártás * </t>
  </si>
  <si>
    <t xml:space="preserve">Baconnel, pirított gombával, sajttal sült csirkemell </t>
  </si>
  <si>
    <t xml:space="preserve">1. Rizi-bizi [F] </t>
  </si>
  <si>
    <t xml:space="preserve">Csirkemell ragu vörösbabbal, pepperonival paradicsomosan elkészítve olasz penne tésztával és parmezánnal </t>
  </si>
  <si>
    <t>Fusilli alla Modenese (olasz spirál tészta parmezános, kukoricás, tejszínes, csirkemelles raguval)</t>
  </si>
  <si>
    <t xml:space="preserve">Házi préselt halászlé burgonya kockával (több féle hallal gazdagon készített préselt halászlé, nem csípős) </t>
  </si>
  <si>
    <t xml:space="preserve">Olasz gnocchi tonhalas, fokhagymás, oregánós paradicsommártással, reszelt parmezánnal </t>
  </si>
  <si>
    <t xml:space="preserve">Fahéjas szilvaleves, 
Baconnel, pirított gombával, sajttal sült csirkemell, rizi-bizi </t>
  </si>
  <si>
    <t xml:space="preserve">Szilvás rétes </t>
  </si>
  <si>
    <t>Almás-mákos rétes</t>
  </si>
  <si>
    <t>Meggyes rétes</t>
  </si>
  <si>
    <t>Epres rétes</t>
  </si>
  <si>
    <t>Sült pulykamell csíkozva, bébikarotta, wok zöldségkeverék (fehérkáposzta, sárgarépa, pritaminpaprika, kínai gomba, hüvelyes zöldborsó, bébikukorica), sajtmártás</t>
  </si>
  <si>
    <t xml:space="preserve">Céklatócsni fokhagymás tejföllel, reszelt sajttal * </t>
  </si>
  <si>
    <t xml:space="preserve">Csokis, ribizlis zabszelet, édesítőszerekkell </t>
  </si>
  <si>
    <t>Csokis, ribizlis zabszelet, édesítőszerekkel</t>
  </si>
  <si>
    <t>XIXO COLA, cukorral és édesítőszerrel</t>
  </si>
  <si>
    <t>XIXO COLA ZERO, édesítőszerekkel</t>
  </si>
  <si>
    <t>XIXO Mangóízű zöld tea Zero, édesítőszerekkel</t>
  </si>
  <si>
    <t>Házi libaleves (mellével) lúdgége tésztával</t>
  </si>
  <si>
    <t>Sonkás, baconos csőben sült karfiol</t>
  </si>
  <si>
    <t xml:space="preserve">Csirkemell csíkok csípős bundában, fűszervajas párolt zöldköret (zöldbab, karfiol, sárgarépa, zöldborsó) 642 kcal [F] </t>
  </si>
  <si>
    <t>Bounty szelet, édesítőszerekkel</t>
  </si>
  <si>
    <t>2. Almával töltött burgonyakrokett</t>
  </si>
  <si>
    <t xml:space="preserve">Házi libaleves (mellével) lúdgége tésztával </t>
  </si>
  <si>
    <t xml:space="preserve">1. Párolt káposzta, burgonyakrokett </t>
  </si>
  <si>
    <t>2. Hagymás tört burgonya, vörösboros aszalt szilva</t>
  </si>
  <si>
    <t>1. Sonkás, baconos csőben sült karfiol</t>
  </si>
  <si>
    <t xml:space="preserve">Krémes hagymaleves, pirított kenyérkocka,
Vadas pulykatokány, spagetti, 
Piskótatekercs </t>
  </si>
  <si>
    <t>Piskótatekercs</t>
  </si>
  <si>
    <t xml:space="preserve">Májgaluskaleves, 
Krumplis tészta </t>
  </si>
  <si>
    <t>Túrós-feketeribizlis rétes</t>
  </si>
  <si>
    <t>Tojásleves, 
Kínai pulykamell csíkok, sárga rizs</t>
  </si>
  <si>
    <t>Tejfölös bableves, 
Kínai pulykamell csíkok, sárga rizs, 
Prémium narancstorta</t>
  </si>
  <si>
    <t xml:space="preserve">Fokhagymás sült oldalas </t>
  </si>
  <si>
    <t xml:space="preserve">Szilvás máglyarakás </t>
  </si>
  <si>
    <t>Gyros fűszerezésű roston csirkemell csíkok, zöldséges rizs</t>
  </si>
  <si>
    <t>Lilahagymás szárnyasmájjal töltött csirkecomb, burgonyapüré</t>
  </si>
  <si>
    <t>Fűszerkéregben sült csirkemell, vajas párolt kukorica, jázmin rizs</t>
  </si>
  <si>
    <t>Retro piskóta csokis ízű öntettel, édesítőszerekkel</t>
  </si>
  <si>
    <t>Sült pulykacomb szeletek vegyes zöldségpürével és párolt almával, édesítőszerekkel [F] 1</t>
  </si>
  <si>
    <t>Sült pulykacomb szeletek vegyes zöldségpürével és párolt almával, édesítőszerekkel</t>
  </si>
  <si>
    <t>Gyros fűszerezésű roston csirkemell csíkok, zöldséges rizs (zero)</t>
  </si>
  <si>
    <t>H3</t>
  </si>
  <si>
    <t>ZT</t>
  </si>
  <si>
    <t>TORTILLA</t>
  </si>
  <si>
    <t>NF11</t>
  </si>
  <si>
    <t xml:space="preserve">Chimichanga ale chili con carne (chilis, babos raguval töltött tortilla tekercsek kemencében sütve, reszelt sajt) </t>
  </si>
  <si>
    <t>Bolognai burrito sajttal kemencében sütve [F]</t>
  </si>
  <si>
    <t xml:space="preserve">Ázsiai édes chilis chicken wrap (szójaszószos, pirított roppanós zöldségekkel, fűszeres csirkemell csíkokkal) </t>
  </si>
  <si>
    <t xml:space="preserve">Húsos rakott zöldbab </t>
  </si>
  <si>
    <t>Négysajtkrémleves, 
pirított kenyérkocka, 
Roston csirkemell csíkok tárkonyos, gombás mártással, jázmin rizs, 
Sült epertorta</t>
  </si>
  <si>
    <t>Sült epertorta</t>
  </si>
  <si>
    <t>Sajtos-tejfölös gluténmentes spagetti *</t>
  </si>
  <si>
    <t>Csirkemell falatok tejszínes parmezán mártásban, zöldborsóval és roppanós pritaminpaprikával, gluténmentes penne tésztával</t>
  </si>
  <si>
    <t>Bolognai gluténmentes spagetti, édesítőszerekkel, reszelt sajt</t>
  </si>
  <si>
    <r>
      <t>Túrós</t>
    </r>
    <r>
      <rPr>
        <sz val="10"/>
        <color indexed="10"/>
        <rFont val="Calibri"/>
        <family val="2"/>
      </rPr>
      <t xml:space="preserve"> gluténmentes</t>
    </r>
    <r>
      <rPr>
        <sz val="10"/>
        <rFont val="Calibri"/>
        <family val="2"/>
      </rPr>
      <t xml:space="preserve"> tészta szalonnapörccel</t>
    </r>
  </si>
  <si>
    <r>
      <rPr>
        <sz val="10"/>
        <color indexed="8"/>
        <rFont val="Calibri"/>
        <family val="2"/>
      </rPr>
      <t>Káposztás</t>
    </r>
    <r>
      <rPr>
        <sz val="10"/>
        <rFont val="Calibri"/>
        <family val="2"/>
      </rPr>
      <t xml:space="preserve"> </t>
    </r>
    <r>
      <rPr>
        <sz val="10"/>
        <color indexed="10"/>
        <rFont val="Calibri"/>
        <family val="2"/>
      </rPr>
      <t>gluténmentes</t>
    </r>
    <r>
      <rPr>
        <sz val="10"/>
        <rFont val="Calibri"/>
        <family val="2"/>
      </rPr>
      <t xml:space="preserve"> kocka, édesítőszerekkel *</t>
    </r>
  </si>
  <si>
    <t xml:space="preserve">Chimichanga ale chili con carne (chilis, babos raguval töltött tortilla tekercsek kemencében sütve, reszelt sajt) [F] </t>
  </si>
  <si>
    <t xml:space="preserve">Bolognai burrito sajttal kemencében sütve [F] </t>
  </si>
  <si>
    <t xml:space="preserve">Ázsiai édes chilis chicken wrap (szójaszószos, pirított roppanós zöldségekkel, fűszeres csirkemell csíkokkal) [F] </t>
  </si>
  <si>
    <t xml:space="preserve">Rántott csirkemell fodrok roppanós zöldségekkel tortillába töltve, zöldfűszeres joghurtöntet [F] </t>
  </si>
  <si>
    <t xml:space="preserve">Káposztás sztrapacska friss túróval </t>
  </si>
  <si>
    <t>Brokkolirózsák párizsi bundában, zöldséges jázmin rizs</t>
  </si>
  <si>
    <t>Francia kocka  (vaníliás ízű krémmel, habbal töltött sütemény), édesítőszerekkel</t>
  </si>
  <si>
    <t>Francia kocka, édesítőszerekkel</t>
  </si>
  <si>
    <t>Húsos rakott zöldbab</t>
  </si>
  <si>
    <t xml:space="preserve">Pácolt csirkemellel, grillezett zöldségekkel, sajttal töltött tortilla </t>
  </si>
  <si>
    <t xml:space="preserve">Sólet füstölt tarjával [F] </t>
  </si>
  <si>
    <t>Rántott csirkemell fodrok roppanós zöldségekkel tortillába töltve, zöldfűszeres joghurtöntet</t>
  </si>
  <si>
    <t xml:space="preserve">Burgonyakrokett </t>
  </si>
  <si>
    <t xml:space="preserve">Francia burgonyapüré </t>
  </si>
  <si>
    <t>Erdei mézes csirkemell almaszósszal</t>
  </si>
  <si>
    <t xml:space="preserve">Jázmin rizs [F] </t>
  </si>
  <si>
    <t>Almával töltött burgonyakrokett</t>
  </si>
  <si>
    <t xml:space="preserve">Rigó szelet </t>
  </si>
  <si>
    <t xml:space="preserve">Rántott halszeletek, vegyes saláta (cékla, sárgarépa, kukorica, paradicsom, jégsaláta, uborka) [F] </t>
  </si>
  <si>
    <t>Dubarry csirkemell, jázmin rizs [F]</t>
  </si>
  <si>
    <t xml:space="preserve">Tiramisu szelet, édesítőszerrel </t>
  </si>
  <si>
    <t>Tiramisu szelet, édesítőszerrel</t>
  </si>
  <si>
    <t>Sertéspörkölt, gluténmentes galuska</t>
  </si>
  <si>
    <r>
      <t xml:space="preserve">Hortobágyi húsos </t>
    </r>
    <r>
      <rPr>
        <sz val="10"/>
        <color indexed="10"/>
        <rFont val="Calibri"/>
        <family val="2"/>
      </rPr>
      <t>gluténmentes</t>
    </r>
    <r>
      <rPr>
        <sz val="10"/>
        <rFont val="Calibri"/>
        <family val="2"/>
      </rPr>
      <t xml:space="preserve"> palacsinta, édesítőszerekkel</t>
    </r>
  </si>
  <si>
    <r>
      <t xml:space="preserve">Tárkonyos pulykaraguleves, édesítőszerekkel, Sertéspörkölt, </t>
    </r>
    <r>
      <rPr>
        <sz val="10"/>
        <color indexed="10"/>
        <rFont val="Calibri"/>
        <family val="2"/>
      </rPr>
      <t>gluténmentes</t>
    </r>
    <r>
      <rPr>
        <sz val="10"/>
        <rFont val="Calibri"/>
        <family val="2"/>
      </rPr>
      <t xml:space="preserve"> galuska</t>
    </r>
  </si>
  <si>
    <t>Ischler, édesítőszerekkel</t>
  </si>
  <si>
    <t>Suliidő menü</t>
  </si>
  <si>
    <t>Torilla</t>
  </si>
  <si>
    <t>zt</t>
  </si>
  <si>
    <t>tortilla</t>
  </si>
  <si>
    <t>TV7</t>
  </si>
  <si>
    <t>SWISS Laboratory Multivitamin Kids, cukorral és édesítőszerrel</t>
  </si>
  <si>
    <t>SWISS Laboratory Mango&amp;Orange, cukorral és édesítőszerekkel</t>
  </si>
  <si>
    <t>SWISS Laboratory Multivitamin Zero, édesítőszerekkel</t>
  </si>
  <si>
    <t>VEGA-VEGÁN ÉTELEK</t>
  </si>
  <si>
    <t>Diós tészta baracklekvárral *</t>
  </si>
  <si>
    <t xml:space="preserve">Rántott sertésborda "mátrai" módra (reszelt sajt, tejföl) </t>
  </si>
  <si>
    <t xml:space="preserve">Vegyes köret </t>
  </si>
  <si>
    <t>Tepsis burgonya</t>
  </si>
  <si>
    <t xml:space="preserve">Galuska </t>
  </si>
  <si>
    <t xml:space="preserve">Kemencés sertésborda sonkával, tükörtojással, hagymás, paprikás tört burgonya, párolt káposzta  [F] </t>
  </si>
  <si>
    <t xml:space="preserve">Tejfölös bableves, Diós tészta baracklekvárral </t>
  </si>
  <si>
    <t>Erőleves cérnametélttel, 
Roston csirkemell dijoni mustáros, füstölttarjás raguval, rizi-bizi, Fatörzs</t>
  </si>
  <si>
    <t>Csikós tokány (sertéscomb csíkok laktózmentes tejfölös lecsós raguban), gluténmentes spagetti</t>
  </si>
  <si>
    <t>Mini fasírt golyók, hideg amerikai majonézes gluténmentes tésztasaláta, édesítőszerekkel</t>
  </si>
  <si>
    <t>Amerikai almás pite, édesítőszerekkel</t>
  </si>
  <si>
    <t>Lúdláb, édesítőszerekkel</t>
  </si>
  <si>
    <t xml:space="preserve">Bounty szelet, édesítőszerekkel </t>
  </si>
  <si>
    <t>Vaníliás ízű profiterol csokis ízű öntettel, édesítőszerrel</t>
  </si>
  <si>
    <t>24. hét</t>
  </si>
  <si>
    <t>06.12. Hétfő</t>
  </si>
  <si>
    <t>06.13.Kedd</t>
  </si>
  <si>
    <t>06.14. Szerda</t>
  </si>
  <si>
    <t>06.15. Csütörtök</t>
  </si>
  <si>
    <t>06.16. Péntek</t>
  </si>
  <si>
    <t>06.17. 0Szombat</t>
  </si>
  <si>
    <t>06.18. Vasárnap</t>
  </si>
  <si>
    <t>NF12</t>
  </si>
  <si>
    <t>XIXO Gyömbér, cukorral és édesítőszerrel</t>
  </si>
  <si>
    <t>XIXO Tonic, cukorral és édesítőszerrel</t>
  </si>
  <si>
    <t>XIXO Citrusos ízű zöld tea Zero, édesítőszerekkel</t>
  </si>
  <si>
    <t>HELL Classic, cukorral</t>
  </si>
  <si>
    <t>HELL Zero, édesítőszerekkel</t>
  </si>
  <si>
    <t>HELL Energy Coffee Slim Latte, édesítőszerekkel</t>
  </si>
  <si>
    <t>HELL Energy Coffee Slim Hazelnut, édesítőszerekkel</t>
  </si>
  <si>
    <t>NF13</t>
  </si>
  <si>
    <t xml:space="preserve">Pulykamelles rakott cukkini sajtmártással </t>
  </si>
  <si>
    <t>Rántott padlizsán szezámmagos bundában</t>
  </si>
  <si>
    <t xml:space="preserve">Párolt rizs, tartármártás* </t>
  </si>
  <si>
    <t xml:space="preserve">Grillezett burgonya, fokhagymás tejföl * </t>
  </si>
  <si>
    <t xml:space="preserve">Eredeti brassói aprópecsenye </t>
  </si>
  <si>
    <t xml:space="preserve">Bolognaival töltött rántott palacsinta, tejföl, reszelt sajt, párolt rizs </t>
  </si>
  <si>
    <t xml:space="preserve">Cordon bleu (csirkemell sajttal, sonkával töltve), vajas burgonya </t>
  </si>
  <si>
    <t>Csirkemelles bácskai rizseshús [F]</t>
  </si>
  <si>
    <t>Baconos, hagymás sertésszelet, tejszínes, hagymás sült burgonya</t>
  </si>
  <si>
    <t xml:space="preserve">Vörösboros marhapörkölt, tarhonya </t>
  </si>
  <si>
    <t xml:space="preserve">Rántott sertésborda, sajtos rizi-bizi </t>
  </si>
  <si>
    <t>Hentestokány (sertéshús szalonnás, sonkás uborkás raguval)</t>
  </si>
  <si>
    <t xml:space="preserve">Szezámmagos rántott sajt </t>
  </si>
  <si>
    <t xml:space="preserve">Petrezselymes burgonya, tartármártás </t>
  </si>
  <si>
    <t xml:space="preserve">Sajttal töltött rántott csirkemell mandulás bundában, párolt rizs </t>
  </si>
  <si>
    <t>Lebbencsleves, Zöldbabfőzelék, pulyka brassói</t>
  </si>
  <si>
    <t xml:space="preserve">Májgaluskaleves, Roston csirkemell csíkok tárkonyos, gombás mártással, jázmin rizs </t>
  </si>
  <si>
    <t xml:space="preserve">Tojásleves, Csőben sült sonkás makaróni, reszelt sajta </t>
  </si>
  <si>
    <t xml:space="preserve">Házi gulyásleves csipetkével, Sajtos brokkolival töltött rántott csirkemell, burgonyapüré, Vitamin saláta, édesítőszerekkel </t>
  </si>
  <si>
    <t xml:space="preserve">Vitamin saláta, édesítőszerekkel </t>
  </si>
  <si>
    <t>Rántott cukkini szezámmagos bundában, párolt rizs, tartármártás, édesítőszerekkel *</t>
  </si>
  <si>
    <t>Tepsiben sült fűszeres halszeletek,  grillezett nyári zöldségek</t>
  </si>
  <si>
    <t>Rántott csirkemell, rizi-bizi, Ischler, édesítőszerekkel</t>
  </si>
  <si>
    <t>Sajttal és gombával sült pulykamell, zöldborsós rizs</t>
  </si>
  <si>
    <t xml:space="preserve">Mandulás rántott csirkemell, fahéjas párolt alma, édesítőszerekkel </t>
  </si>
  <si>
    <t xml:space="preserve">Bográcsos sertéspörkölt, durum orsótésztával </t>
  </si>
  <si>
    <t>Sült kolbász tál, magyaros tört zeller</t>
  </si>
  <si>
    <t xml:space="preserve">Adria pulykamell (paradicsommal, paprikával, hagymával, sajttal összesütve), fűszervajas párolt zöldségkeverék </t>
  </si>
  <si>
    <t>Mexikói töltött palacsinta, tejszínmártás (mexikói zöldségekkel, darált csirkemellel, sajttal töltve)   [F] 1</t>
  </si>
  <si>
    <t>Tavaszi zöldségleves, Pulykamelles rakott cukkini sajtmártással</t>
  </si>
  <si>
    <t>Fokhagymás csirkemellcsíkok zabkorpás bundában, ázsiai zöldségtál (pritaminpaprika, bébikukorica, sárgarépa, brokkoli, bambuszrügy, szójaszósz)</t>
  </si>
  <si>
    <t>Pulykamelles rakott cukkini sajtmártással</t>
  </si>
  <si>
    <t>Rántott padlizsán szezámmagos bundában, párolt rizs, tartármártás</t>
  </si>
  <si>
    <t xml:space="preserve">Fokhagymás csirkemellcsíkok zabkorpás bundában, ázsiai zöldségtál </t>
  </si>
  <si>
    <t>Zöld minestrone leves</t>
  </si>
  <si>
    <t>Wrap grill zöldségekkel töltve, sajttal besütve</t>
  </si>
  <si>
    <t>Bengál wokos subji, basmati rizzsel (karfiol, burgonya, paprika) (HOT)</t>
  </si>
  <si>
    <t xml:space="preserve">Spagetti Napoletana - Paradicsom, fokhagyma, friss bazsalikom, friss parmezán </t>
  </si>
  <si>
    <t>Wok zöldségek tofukockákkal, jázminrizzsel (HOT)</t>
  </si>
  <si>
    <t>Zöldséges marokkói édesburgonya-ragu kuszkusszal</t>
  </si>
  <si>
    <t>Kukoricafőzelék, hagymán pirított szaftos szejtánkockákkal (vegán)</t>
  </si>
  <si>
    <t>Kókusztejes, currys csicseriborsóleves</t>
  </si>
  <si>
    <t xml:space="preserve">Sajtos galuska pirított tökmagvakkal, pirított hagymával </t>
  </si>
  <si>
    <t>Indiai Rajma (currys tarkabab), jázmin rizzsel (HOT)</t>
  </si>
  <si>
    <t>Gnocchi krémes paprikakockás (piros) mártásban, parmezánnal</t>
  </si>
  <si>
    <t>Mustáros zöldségek steak burgonyával (édesítőszerrel)</t>
  </si>
  <si>
    <t>Grízes tészta sárgabarck lekvárral</t>
  </si>
  <si>
    <t>Zöldborsós szejtáncsíkok bulgurral (vegán)</t>
  </si>
  <si>
    <t>Fehér gyöngybableves zöldségekkel és hajdinával</t>
  </si>
  <si>
    <t>Kölesfasírtok párolt cukkinivel,  krémfehérsajtos mártással (meleg) mártás)</t>
  </si>
  <si>
    <t>Csicseriborsó curry fehérrépával, sárgarépás basmati rizzsel (HOT)</t>
  </si>
  <si>
    <t>Pennetészta (teljes kiőrlésű) zöldségekkel, mozzarellával</t>
  </si>
  <si>
    <t>Bazsalikomos puliszka, sült zöldségekkel, salsával (édesítőszerrel)</t>
  </si>
  <si>
    <t>Spagetti paradicsomos, brokkolis, olívás raguval, vegán parmezánnal</t>
  </si>
  <si>
    <t>Sült szejtán meggymártással, bulgurral</t>
  </si>
  <si>
    <t>Snidlinges kukoricaleves</t>
  </si>
  <si>
    <t xml:space="preserve">Tricolor rizottó parmezánnal </t>
  </si>
  <si>
    <t>Vöröslencse- curry, zöld masalás rizzsel (HOT)</t>
  </si>
  <si>
    <t xml:space="preserve">Tagliatelle verdi gombamártással, füstölt sajttal </t>
  </si>
  <si>
    <t>Céklás quinoa kapribogyóval</t>
  </si>
  <si>
    <t>Földimogyorós barna rizs zöldségekkel, pácolt füstölt tofuval</t>
  </si>
  <si>
    <t>Chilis bab szejtánnal, reszelt sajjtal és tortillachipsszel</t>
  </si>
  <si>
    <t>Zellerkrémleves almakockával, pirított dióval</t>
  </si>
  <si>
    <t>Pórés rigatoni parmezánnal</t>
  </si>
  <si>
    <t>Brokkolis édesburgonya- curry, basmati rizzsel (HOT)</t>
  </si>
  <si>
    <t>Ricottás lasagne, olaszos paradicsommártással</t>
  </si>
  <si>
    <t xml:space="preserve">Csicseriborsó paradicsomszószban, sült zöldségekkel, barna rizzsel </t>
  </si>
  <si>
    <t>Szójapörkölt polentával</t>
  </si>
  <si>
    <t xml:space="preserve">Szejtáncsíkok vadas mártással, spagettivel </t>
  </si>
  <si>
    <t>Sült zöldségek zöldborsópürében, bulgurral, füstölt sajttal</t>
  </si>
  <si>
    <t>Lencsepörkölt rizzsel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</si>
</sst>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&quot; Ft&quot;"/>
    <numFmt numFmtId="166" formatCode="0.0"/>
    <numFmt numFmtId="167" formatCode="#,##0.00&quot; &quot;[$Ft-40E];[Red]&quot;-&quot;#,##0.00&quot; &quot;[$Ft-40E]"/>
    <numFmt numFmtId="168" formatCode="#,###"/>
  </numFmts>
  <fonts count="11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Arial CE"/>
      <family val="2"/>
    </font>
    <font>
      <i/>
      <sz val="11"/>
      <color indexed="5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8"/>
      <color theme="3"/>
      <name val="Cambria"/>
      <family val="2"/>
    </font>
    <font>
      <b/>
      <sz val="18"/>
      <color rgb="FF333399"/>
      <name val="Cambria"/>
      <family val="1"/>
    </font>
    <font>
      <b/>
      <sz val="15"/>
      <color theme="3"/>
      <name val="Calibri"/>
      <family val="2"/>
    </font>
    <font>
      <b/>
      <sz val="15"/>
      <color rgb="FF333399"/>
      <name val="Calibri"/>
      <family val="2"/>
    </font>
    <font>
      <b/>
      <sz val="13"/>
      <color theme="3"/>
      <name val="Calibri"/>
      <family val="2"/>
    </font>
    <font>
      <b/>
      <sz val="13"/>
      <color rgb="FF333399"/>
      <name val="Calibri"/>
      <family val="2"/>
    </font>
    <font>
      <b/>
      <sz val="11"/>
      <color theme="3"/>
      <name val="Calibri"/>
      <family val="2"/>
    </font>
    <font>
      <b/>
      <sz val="11"/>
      <color rgb="FF333399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</fonts>
  <fills count="134">
    <fill>
      <patternFill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66CC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CCCC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0"/>
      </bottom>
    </border>
    <border>
      <left/>
      <right/>
      <top/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CCCC"/>
      </top>
      <bottom style="double">
        <color rgb="FF33CCCC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>
      <alignment/>
      <protection/>
    </xf>
    <xf numFmtId="0" fontId="76" fillId="3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76" fillId="6" borderId="0">
      <alignment/>
      <protection/>
    </xf>
    <xf numFmtId="0" fontId="2" fillId="7" borderId="0" applyNumberFormat="0" applyBorder="0" applyAlignment="0" applyProtection="0"/>
    <xf numFmtId="0" fontId="76" fillId="6" borderId="0">
      <alignment/>
      <protection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6" fillId="9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76" fillId="13" borderId="0">
      <alignment/>
      <protection/>
    </xf>
    <xf numFmtId="0" fontId="76" fillId="13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6" fillId="2" borderId="0">
      <alignment/>
      <protection/>
    </xf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77" fillId="15" borderId="0">
      <alignment/>
      <protection/>
    </xf>
    <xf numFmtId="0" fontId="77" fillId="13" borderId="0">
      <alignment/>
      <protection/>
    </xf>
    <xf numFmtId="0" fontId="77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16" borderId="0">
      <alignment/>
      <protection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7" fillId="16" borderId="0">
      <alignment/>
      <protection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13" borderId="0">
      <alignment/>
      <protection/>
    </xf>
    <xf numFmtId="0" fontId="77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6" fillId="2" borderId="0">
      <alignment/>
      <protection/>
    </xf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76" fillId="19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76" fillId="21" borderId="0">
      <alignment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6" fillId="24" borderId="0">
      <alignment/>
      <protection/>
    </xf>
    <xf numFmtId="0" fontId="2" fillId="25" borderId="0" applyNumberFormat="0" applyBorder="0" applyAlignment="0" applyProtection="0"/>
    <xf numFmtId="0" fontId="76" fillId="24" borderId="0">
      <alignment/>
      <protection/>
    </xf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77" fillId="28" borderId="0">
      <alignment/>
      <protection/>
    </xf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7" fillId="15" borderId="0">
      <alignment/>
      <protection/>
    </xf>
    <xf numFmtId="0" fontId="1" fillId="27" borderId="0" applyNumberFormat="0" applyBorder="0" applyAlignment="0" applyProtection="0"/>
    <xf numFmtId="0" fontId="77" fillId="31" borderId="0">
      <alignment/>
      <protection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7" fillId="13" borderId="0">
      <alignment/>
      <protection/>
    </xf>
    <xf numFmtId="0" fontId="77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24" borderId="0">
      <alignment/>
      <protection/>
    </xf>
    <xf numFmtId="0" fontId="1" fillId="25" borderId="0" applyNumberFormat="0" applyBorder="0" applyAlignment="0" applyProtection="0"/>
    <xf numFmtId="0" fontId="77" fillId="24" borderId="0">
      <alignment/>
      <protection/>
    </xf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7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7" fillId="21" borderId="0">
      <alignment/>
      <protection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>
      <alignment/>
      <protection/>
    </xf>
    <xf numFmtId="0" fontId="1" fillId="25" borderId="0" applyNumberFormat="0" applyBorder="0" applyAlignment="0" applyProtection="0"/>
    <xf numFmtId="0" fontId="77" fillId="24" borderId="0">
      <alignment/>
      <protection/>
    </xf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6" fillId="33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8" fillId="36" borderId="1">
      <alignment/>
      <protection/>
    </xf>
    <xf numFmtId="0" fontId="5" fillId="37" borderId="2" applyNumberFormat="0" applyAlignment="0" applyProtection="0"/>
    <xf numFmtId="0" fontId="5" fillId="37" borderId="3" applyNumberFormat="0" applyAlignment="0" applyProtection="0"/>
    <xf numFmtId="0" fontId="5" fillId="37" borderId="2" applyNumberFormat="0" applyAlignment="0" applyProtection="0"/>
    <xf numFmtId="0" fontId="5" fillId="38" borderId="2" applyNumberFormat="0" applyAlignment="0" applyProtection="0"/>
    <xf numFmtId="0" fontId="5" fillId="37" borderId="3" applyNumberFormat="0" applyAlignment="0" applyProtection="0"/>
    <xf numFmtId="0" fontId="5" fillId="37" borderId="3" applyNumberFormat="0" applyAlignment="0" applyProtection="0"/>
    <xf numFmtId="0" fontId="5" fillId="38" borderId="2" applyNumberFormat="0" applyAlignment="0" applyProtection="0"/>
    <xf numFmtId="0" fontId="5" fillId="37" borderId="3" applyNumberFormat="0" applyAlignment="0" applyProtection="0"/>
    <xf numFmtId="0" fontId="5" fillId="37" borderId="3" applyNumberFormat="0" applyAlignment="0" applyProtection="0"/>
    <xf numFmtId="0" fontId="5" fillId="38" borderId="2" applyNumberFormat="0" applyAlignment="0" applyProtection="0"/>
    <xf numFmtId="0" fontId="5" fillId="38" borderId="3" applyNumberFormat="0" applyAlignment="0" applyProtection="0"/>
    <xf numFmtId="0" fontId="5" fillId="38" borderId="3" applyNumberFormat="0" applyAlignment="0" applyProtection="0"/>
    <xf numFmtId="0" fontId="76" fillId="2" borderId="0">
      <alignment/>
      <protection/>
    </xf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79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7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9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2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79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2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79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79" fillId="5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60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32" borderId="0" applyNumberFormat="0" applyBorder="0" applyAlignment="0" applyProtection="0"/>
    <xf numFmtId="0" fontId="1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9" fillId="6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6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9" fillId="6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79" fillId="6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68" borderId="0" applyNumberFormat="0" applyBorder="0" applyAlignment="0" applyProtection="0"/>
    <xf numFmtId="0" fontId="1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2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79" fillId="6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9" fillId="7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79" fillId="7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72" borderId="0" applyNumberFormat="0" applyBorder="0" applyAlignment="0" applyProtection="0"/>
    <xf numFmtId="0" fontId="1" fillId="26" borderId="0" applyNumberFormat="0" applyBorder="0" applyAlignment="0" applyProtection="0"/>
    <xf numFmtId="0" fontId="1" fillId="7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6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7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7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7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41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80" fillId="7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7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80" fillId="7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9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80" fillId="8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68" borderId="0" applyNumberFormat="0" applyBorder="0" applyAlignment="0" applyProtection="0"/>
    <xf numFmtId="0" fontId="2" fillId="8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25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80" fillId="8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83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80" fillId="8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20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7" borderId="0" applyNumberFormat="0" applyBorder="0" applyAlignment="0" applyProtection="0"/>
    <xf numFmtId="0" fontId="2" fillId="86" borderId="0" applyNumberFormat="0" applyBorder="0" applyAlignment="0" applyProtection="0"/>
    <xf numFmtId="0" fontId="2" fillId="20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6" borderId="0" applyNumberFormat="0" applyBorder="0" applyAlignment="0" applyProtection="0"/>
    <xf numFmtId="0" fontId="2" fillId="87" borderId="0" applyNumberFormat="0" applyBorder="0" applyAlignment="0" applyProtection="0"/>
    <xf numFmtId="0" fontId="80" fillId="8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89" borderId="0" applyNumberFormat="0" applyBorder="0" applyAlignment="0" applyProtection="0"/>
    <xf numFmtId="0" fontId="2" fillId="11" borderId="0" applyNumberFormat="0" applyBorder="0" applyAlignment="0" applyProtection="0"/>
    <xf numFmtId="0" fontId="2" fillId="7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6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8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8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1" borderId="0" applyNumberFormat="0" applyBorder="0" applyAlignment="0" applyProtection="0"/>
    <xf numFmtId="0" fontId="2" fillId="5" borderId="0" applyNumberFormat="0" applyBorder="0" applyAlignment="0" applyProtection="0"/>
    <xf numFmtId="0" fontId="2" fillId="91" borderId="0" applyNumberFormat="0" applyBorder="0" applyAlignment="0" applyProtection="0"/>
    <xf numFmtId="0" fontId="2" fillId="7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81" fillId="93" borderId="4" applyNumberFormat="0" applyAlignment="0" applyProtection="0"/>
    <xf numFmtId="0" fontId="82" fillId="13" borderId="5">
      <alignment/>
      <protection/>
    </xf>
    <xf numFmtId="0" fontId="11" fillId="14" borderId="6" applyNumberFormat="0" applyAlignment="0" applyProtection="0"/>
    <xf numFmtId="0" fontId="11" fillId="60" borderId="6" applyNumberFormat="0" applyAlignment="0" applyProtection="0"/>
    <xf numFmtId="0" fontId="11" fillId="60" borderId="6" applyNumberFormat="0" applyAlignment="0" applyProtection="0"/>
    <xf numFmtId="0" fontId="11" fillId="14" borderId="6" applyNumberFormat="0" applyAlignment="0" applyProtection="0"/>
    <xf numFmtId="0" fontId="11" fillId="60" borderId="6" applyNumberFormat="0" applyAlignment="0" applyProtection="0"/>
    <xf numFmtId="0" fontId="4" fillId="27" borderId="7" applyNumberFormat="0" applyAlignment="0" applyProtection="0"/>
    <xf numFmtId="0" fontId="4" fillId="25" borderId="6" applyNumberFormat="0" applyAlignment="0" applyProtection="0"/>
    <xf numFmtId="0" fontId="4" fillId="25" borderId="6" applyNumberFormat="0" applyAlignment="0" applyProtection="0"/>
    <xf numFmtId="0" fontId="5" fillId="37" borderId="2" applyNumberFormat="0" applyAlignment="0" applyProtection="0"/>
    <xf numFmtId="0" fontId="5" fillId="94" borderId="2" applyNumberFormat="0" applyAlignment="0" applyProtection="0"/>
    <xf numFmtId="0" fontId="5" fillId="37" borderId="2" applyNumberFormat="0" applyAlignment="0" applyProtection="0"/>
    <xf numFmtId="0" fontId="5" fillId="38" borderId="2" applyNumberFormat="0" applyAlignment="0" applyProtection="0"/>
    <xf numFmtId="0" fontId="83" fillId="0" borderId="0" applyNumberFormat="0" applyFill="0" applyBorder="0" applyAlignment="0" applyProtection="0"/>
    <xf numFmtId="0" fontId="84" fillId="0" borderId="0">
      <alignment/>
      <protection/>
    </xf>
    <xf numFmtId="0" fontId="6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0" borderId="9">
      <alignment/>
      <protection/>
    </xf>
    <xf numFmtId="0" fontId="67" fillId="0" borderId="10" applyNumberFormat="0" applyFill="0" applyAlignment="0" applyProtection="0"/>
    <xf numFmtId="0" fontId="52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52" fillId="0" borderId="10" applyNumberFormat="0" applyFill="0" applyAlignment="0" applyProtection="0"/>
    <xf numFmtId="0" fontId="8" fillId="0" borderId="11" applyNumberFormat="0" applyFill="0" applyAlignment="0" applyProtection="0"/>
    <xf numFmtId="0" fontId="87" fillId="0" borderId="12" applyNumberFormat="0" applyFill="0" applyAlignment="0" applyProtection="0"/>
    <xf numFmtId="0" fontId="88" fillId="0" borderId="13">
      <alignment/>
      <protection/>
    </xf>
    <xf numFmtId="0" fontId="68" fillId="0" borderId="14" applyNumberFormat="0" applyFill="0" applyAlignment="0" applyProtection="0"/>
    <xf numFmtId="0" fontId="53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53" fillId="0" borderId="15" applyNumberFormat="0" applyFill="0" applyAlignment="0" applyProtection="0"/>
    <xf numFmtId="0" fontId="9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9">
      <alignment/>
      <protection/>
    </xf>
    <xf numFmtId="0" fontId="69" fillId="0" borderId="17" applyNumberFormat="0" applyFill="0" applyAlignment="0" applyProtection="0"/>
    <xf numFmtId="0" fontId="54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54" fillId="0" borderId="18" applyNumberFormat="0" applyFill="0" applyAlignment="0" applyProtection="0"/>
    <xf numFmtId="0" fontId="10" fillId="0" borderId="1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>
      <alignment/>
      <protection/>
    </xf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0" fillId="0" borderId="0" applyFill="0" applyBorder="0" applyAlignment="0" applyProtection="0"/>
    <xf numFmtId="0" fontId="5" fillId="37" borderId="2" applyNumberFormat="0" applyAlignment="0" applyProtection="0"/>
    <xf numFmtId="0" fontId="5" fillId="37" borderId="2" applyNumberFormat="0" applyAlignment="0" applyProtection="0"/>
    <xf numFmtId="0" fontId="5" fillId="37" borderId="2" applyNumberFormat="0" applyAlignment="0" applyProtection="0"/>
    <xf numFmtId="0" fontId="5" fillId="38" borderId="2" applyNumberFormat="0" applyAlignment="0" applyProtection="0"/>
    <xf numFmtId="0" fontId="5" fillId="37" borderId="2" applyNumberFormat="0" applyAlignment="0" applyProtection="0"/>
    <xf numFmtId="0" fontId="5" fillId="38" borderId="2" applyNumberFormat="0" applyAlignment="0" applyProtection="0"/>
    <xf numFmtId="0" fontId="91" fillId="95" borderId="20" applyNumberFormat="0" applyAlignment="0" applyProtection="0"/>
    <xf numFmtId="0" fontId="5" fillId="37" borderId="2" applyNumberFormat="0" applyAlignment="0" applyProtection="0"/>
    <xf numFmtId="0" fontId="5" fillId="37" borderId="2" applyNumberFormat="0" applyAlignment="0" applyProtection="0"/>
    <xf numFmtId="0" fontId="5" fillId="38" borderId="2" applyNumberFormat="0" applyAlignment="0" applyProtection="0"/>
    <xf numFmtId="0" fontId="5" fillId="96" borderId="2" applyNumberFormat="0" applyAlignment="0" applyProtection="0"/>
    <xf numFmtId="0" fontId="77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 applyNumberFormat="0" applyBorder="0" applyProtection="0">
      <alignment/>
    </xf>
    <xf numFmtId="0" fontId="4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 applyNumberFormat="0" applyBorder="0" applyProtection="0">
      <alignment/>
    </xf>
    <xf numFmtId="0" fontId="4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 applyNumberFormat="0" applyBorder="0" applyProtection="0">
      <alignment/>
    </xf>
    <xf numFmtId="0" fontId="93" fillId="0" borderId="0">
      <alignment/>
      <protection/>
    </xf>
    <xf numFmtId="0" fontId="48" fillId="0" borderId="0">
      <alignment/>
      <protection/>
    </xf>
    <xf numFmtId="0" fontId="3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95" fillId="0" borderId="0">
      <alignment horizontal="center"/>
      <protection/>
    </xf>
    <xf numFmtId="0" fontId="52" fillId="0" borderId="10" applyNumberFormat="0" applyFill="0" applyAlignment="0" applyProtection="0"/>
    <xf numFmtId="0" fontId="8" fillId="0" borderId="11" applyNumberFormat="0" applyFill="0" applyAlignment="0" applyProtection="0"/>
    <xf numFmtId="0" fontId="53" fillId="0" borderId="15" applyNumberFormat="0" applyFill="0" applyAlignment="0" applyProtection="0"/>
    <xf numFmtId="0" fontId="9" fillId="0" borderId="15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2" applyNumberFormat="0" applyFill="0" applyAlignment="0" applyProtection="0"/>
    <xf numFmtId="0" fontId="54" fillId="0" borderId="18" applyNumberFormat="0" applyFill="0" applyAlignment="0" applyProtection="0"/>
    <xf numFmtId="0" fontId="10" fillId="0" borderId="19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5" fillId="0" borderId="0">
      <alignment horizontal="center" textRotation="90"/>
      <protection/>
    </xf>
    <xf numFmtId="0" fontId="25" fillId="0" borderId="0" applyNumberFormat="0" applyFill="0" applyBorder="0" applyAlignment="0" applyProtection="0"/>
    <xf numFmtId="0" fontId="96" fillId="0" borderId="25" applyNumberFormat="0" applyFill="0" applyAlignment="0" applyProtection="0"/>
    <xf numFmtId="0" fontId="97" fillId="0" borderId="26">
      <alignment/>
      <protection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1" fillId="22" borderId="6" applyNumberFormat="0" applyAlignment="0" applyProtection="0"/>
    <xf numFmtId="0" fontId="11" fillId="14" borderId="6" applyNumberFormat="0" applyAlignment="0" applyProtection="0"/>
    <xf numFmtId="0" fontId="11" fillId="14" borderId="7" applyNumberFormat="0" applyAlignment="0" applyProtection="0"/>
    <xf numFmtId="0" fontId="11" fillId="14" borderId="7" applyNumberFormat="0" applyAlignment="0" applyProtection="0"/>
    <xf numFmtId="0" fontId="11" fillId="14" borderId="6" applyNumberFormat="0" applyAlignment="0" applyProtection="0"/>
    <xf numFmtId="0" fontId="11" fillId="22" borderId="6" applyNumberFormat="0" applyAlignment="0" applyProtection="0"/>
    <xf numFmtId="0" fontId="11" fillId="23" borderId="6" applyNumberFormat="0" applyAlignment="0" applyProtection="0"/>
    <xf numFmtId="0" fontId="0" fillId="97" borderId="28" applyNumberFormat="0" applyFont="0" applyAlignment="0" applyProtection="0"/>
    <xf numFmtId="0" fontId="92" fillId="28" borderId="29">
      <alignment/>
      <protection/>
    </xf>
    <xf numFmtId="0" fontId="0" fillId="29" borderId="30" applyNumberFormat="0" applyAlignment="0" applyProtection="0"/>
    <xf numFmtId="0" fontId="0" fillId="30" borderId="30" applyNumberFormat="0" applyAlignment="0" applyProtection="0"/>
    <xf numFmtId="0" fontId="14" fillId="98" borderId="30" applyNumberFormat="0" applyFont="0" applyAlignment="0" applyProtection="0"/>
    <xf numFmtId="0" fontId="14" fillId="98" borderId="30" applyNumberFormat="0" applyFont="0" applyAlignment="0" applyProtection="0"/>
    <xf numFmtId="0" fontId="0" fillId="30" borderId="30" applyNumberFormat="0" applyAlignment="0" applyProtection="0"/>
    <xf numFmtId="0" fontId="14" fillId="98" borderId="30" applyNumberFormat="0" applyFont="0" applyAlignment="0" applyProtection="0"/>
    <xf numFmtId="0" fontId="2" fillId="9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2" borderId="0" applyNumberFormat="0" applyBorder="0" applyAlignment="0" applyProtection="0"/>
    <xf numFmtId="0" fontId="2" fillId="90" borderId="0" applyNumberFormat="0" applyBorder="0" applyAlignment="0" applyProtection="0"/>
    <xf numFmtId="0" fontId="2" fillId="92" borderId="0" applyNumberFormat="0" applyBorder="0" applyAlignment="0" applyProtection="0"/>
    <xf numFmtId="0" fontId="2" fillId="99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4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9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1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9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9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80" fillId="102" borderId="0" applyNumberFormat="0" applyBorder="0" applyAlignment="0" applyProtection="0"/>
    <xf numFmtId="0" fontId="2" fillId="103" borderId="0" applyNumberFormat="0" applyBorder="0" applyAlignment="0" applyProtection="0"/>
    <xf numFmtId="0" fontId="2" fillId="103" borderId="0" applyNumberFormat="0" applyBorder="0" applyAlignment="0" applyProtection="0"/>
    <xf numFmtId="0" fontId="2" fillId="12" borderId="0" applyNumberFormat="0" applyBorder="0" applyAlignment="0" applyProtection="0"/>
    <xf numFmtId="0" fontId="2" fillId="103" borderId="0" applyNumberFormat="0" applyBorder="0" applyAlignment="0" applyProtection="0"/>
    <xf numFmtId="0" fontId="80" fillId="104" borderId="0" applyNumberFormat="0" applyBorder="0" applyAlignment="0" applyProtection="0"/>
    <xf numFmtId="0" fontId="2" fillId="105" borderId="0" applyNumberFormat="0" applyBorder="0" applyAlignment="0" applyProtection="0"/>
    <xf numFmtId="0" fontId="2" fillId="105" borderId="0" applyNumberFormat="0" applyBorder="0" applyAlignment="0" applyProtection="0"/>
    <xf numFmtId="0" fontId="2" fillId="5" borderId="0" applyNumberFormat="0" applyBorder="0" applyAlignment="0" applyProtection="0"/>
    <xf numFmtId="0" fontId="2" fillId="105" borderId="0" applyNumberFormat="0" applyBorder="0" applyAlignment="0" applyProtection="0"/>
    <xf numFmtId="0" fontId="80" fillId="106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2" fillId="8" borderId="0" applyNumberFormat="0" applyBorder="0" applyAlignment="0" applyProtection="0"/>
    <xf numFmtId="0" fontId="2" fillId="107" borderId="0" applyNumberFormat="0" applyBorder="0" applyAlignment="0" applyProtection="0"/>
    <xf numFmtId="0" fontId="80" fillId="108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10" borderId="0" applyNumberFormat="0" applyBorder="0" applyAlignment="0" applyProtection="0"/>
    <xf numFmtId="0" fontId="2" fillId="83" borderId="0" applyNumberFormat="0" applyBorder="0" applyAlignment="0" applyProtection="0"/>
    <xf numFmtId="0" fontId="80" fillId="109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12" borderId="0" applyNumberFormat="0" applyBorder="0" applyAlignment="0" applyProtection="0"/>
    <xf numFmtId="0" fontId="2" fillId="85" borderId="0" applyNumberFormat="0" applyBorder="0" applyAlignment="0" applyProtection="0"/>
    <xf numFmtId="0" fontId="80" fillId="110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2" fillId="35" borderId="0" applyNumberFormat="0" applyBorder="0" applyAlignment="0" applyProtection="0"/>
    <xf numFmtId="0" fontId="2" fillId="111" borderId="0" applyNumberFormat="0" applyBorder="0" applyAlignment="0" applyProtection="0"/>
    <xf numFmtId="0" fontId="98" fillId="112" borderId="0" applyNumberFormat="0" applyBorder="0" applyAlignment="0" applyProtection="0"/>
    <xf numFmtId="0" fontId="99" fillId="113" borderId="0">
      <alignment/>
      <protection/>
    </xf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100" fillId="114" borderId="31" applyNumberFormat="0" applyAlignment="0" applyProtection="0"/>
    <xf numFmtId="0" fontId="101" fillId="15" borderId="32">
      <alignment/>
      <protection/>
    </xf>
    <xf numFmtId="0" fontId="15" fillId="27" borderId="33" applyNumberFormat="0" applyAlignment="0" applyProtection="0"/>
    <xf numFmtId="0" fontId="15" fillId="115" borderId="33" applyNumberFormat="0" applyAlignment="0" applyProtection="0"/>
    <xf numFmtId="0" fontId="15" fillId="115" borderId="33" applyNumberFormat="0" applyAlignment="0" applyProtection="0"/>
    <xf numFmtId="0" fontId="15" fillId="27" borderId="33" applyNumberFormat="0" applyAlignment="0" applyProtection="0"/>
    <xf numFmtId="0" fontId="15" fillId="115" borderId="33" applyNumberFormat="0" applyAlignment="0" applyProtection="0"/>
    <xf numFmtId="0" fontId="102" fillId="0" borderId="0" applyNumberFormat="0" applyFill="0" applyBorder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3" fillId="23" borderId="0" applyNumberFormat="0" applyBorder="0" applyAlignment="0" applyProtection="0"/>
    <xf numFmtId="0" fontId="55" fillId="22" borderId="0" applyNumberFormat="0" applyBorder="0" applyAlignment="0" applyProtection="0"/>
    <xf numFmtId="0" fontId="14" fillId="0" borderId="0">
      <alignment/>
      <protection/>
    </xf>
    <xf numFmtId="0" fontId="10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77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77" fillId="0" borderId="0" applyNumberFormat="0" applyBorder="0" applyProtection="0">
      <alignment/>
    </xf>
    <xf numFmtId="0" fontId="1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05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7" fillId="0" borderId="0">
      <alignment/>
      <protection/>
    </xf>
    <xf numFmtId="0" fontId="0" fillId="29" borderId="30" applyNumberFormat="0" applyAlignment="0" applyProtection="0"/>
    <xf numFmtId="0" fontId="0" fillId="30" borderId="30" applyNumberFormat="0" applyAlignment="0" applyProtection="0"/>
    <xf numFmtId="0" fontId="48" fillId="29" borderId="30" applyNumberFormat="0" applyAlignment="0" applyProtection="0"/>
    <xf numFmtId="0" fontId="48" fillId="29" borderId="30" applyNumberFormat="0" applyAlignment="0" applyProtection="0"/>
    <xf numFmtId="0" fontId="48" fillId="29" borderId="30" applyNumberFormat="0" applyAlignment="0" applyProtection="0"/>
    <xf numFmtId="0" fontId="48" fillId="30" borderId="30" applyNumberFormat="0" applyAlignment="0" applyProtection="0"/>
    <xf numFmtId="0" fontId="0" fillId="30" borderId="30" applyNumberFormat="0" applyAlignment="0" applyProtection="0"/>
    <xf numFmtId="0" fontId="0" fillId="29" borderId="30" applyNumberFormat="0" applyAlignment="0" applyProtection="0"/>
    <xf numFmtId="0" fontId="15" fillId="27" borderId="33" applyNumberFormat="0" applyAlignment="0" applyProtection="0"/>
    <xf numFmtId="0" fontId="15" fillId="25" borderId="33" applyNumberFormat="0" applyAlignment="0" applyProtection="0"/>
    <xf numFmtId="0" fontId="15" fillId="25" borderId="33" applyNumberFormat="0" applyAlignment="0" applyProtection="0"/>
    <xf numFmtId="0" fontId="107" fillId="0" borderId="34" applyNumberFormat="0" applyFill="0" applyAlignment="0" applyProtection="0"/>
    <xf numFmtId="0" fontId="108" fillId="0" borderId="35">
      <alignment/>
      <protection/>
    </xf>
    <xf numFmtId="0" fontId="17" fillId="0" borderId="36" applyNumberFormat="0" applyFill="0" applyAlignment="0" applyProtection="0"/>
    <xf numFmtId="0" fontId="17" fillId="0" borderId="37" applyNumberFormat="0" applyFill="0" applyAlignment="0" applyProtection="0"/>
    <xf numFmtId="0" fontId="17" fillId="0" borderId="37" applyNumberFormat="0" applyFill="0" applyAlignment="0" applyProtection="0"/>
    <xf numFmtId="0" fontId="17" fillId="0" borderId="36" applyNumberFormat="0" applyFill="0" applyAlignment="0" applyProtection="0"/>
    <xf numFmtId="0" fontId="17" fillId="0" borderId="3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9" fillId="0" borderId="0">
      <alignment/>
      <protection/>
    </xf>
    <xf numFmtId="167" fontId="109" fillId="0" borderId="0">
      <alignment/>
      <protection/>
    </xf>
    <xf numFmtId="0" fontId="110" fillId="116" borderId="0" applyNumberFormat="0" applyBorder="0" applyAlignment="0" applyProtection="0"/>
    <xf numFmtId="0" fontId="111" fillId="117" borderId="0">
      <alignment/>
      <protection/>
    </xf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112" fillId="118" borderId="0" applyNumberFormat="0" applyBorder="0" applyAlignment="0" applyProtection="0"/>
    <xf numFmtId="0" fontId="113" fillId="21" borderId="0">
      <alignment/>
      <protection/>
    </xf>
    <xf numFmtId="0" fontId="55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19" borderId="0" applyNumberFormat="0" applyBorder="0" applyAlignment="0" applyProtection="0"/>
    <xf numFmtId="0" fontId="13" fillId="119" borderId="0" applyNumberFormat="0" applyBorder="0" applyAlignment="0" applyProtection="0"/>
    <xf numFmtId="0" fontId="13" fillId="23" borderId="0" applyNumberFormat="0" applyBorder="0" applyAlignment="0" applyProtection="0"/>
    <xf numFmtId="0" fontId="13" fillId="119" borderId="0" applyNumberFormat="0" applyBorder="0" applyAlignment="0" applyProtection="0"/>
    <xf numFmtId="0" fontId="114" fillId="114" borderId="4" applyNumberFormat="0" applyAlignment="0" applyProtection="0"/>
    <xf numFmtId="0" fontId="115" fillId="15" borderId="5">
      <alignment/>
      <protection/>
    </xf>
    <xf numFmtId="0" fontId="4" fillId="27" borderId="6" applyNumberFormat="0" applyAlignment="0" applyProtection="0"/>
    <xf numFmtId="0" fontId="4" fillId="115" borderId="6" applyNumberFormat="0" applyAlignment="0" applyProtection="0"/>
    <xf numFmtId="0" fontId="4" fillId="115" borderId="6" applyNumberFormat="0" applyAlignment="0" applyProtection="0"/>
    <xf numFmtId="0" fontId="4" fillId="27" borderId="6" applyNumberFormat="0" applyAlignment="0" applyProtection="0"/>
    <xf numFmtId="0" fontId="4" fillId="115" borderId="6" applyNumberFormat="0" applyAlignment="0" applyProtection="0"/>
    <xf numFmtId="9" fontId="0" fillId="0" borderId="0" applyFill="0" applyBorder="0" applyAlignment="0" applyProtection="0"/>
    <xf numFmtId="9" fontId="1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6" applyNumberFormat="0" applyFill="0" applyAlignment="0" applyProtection="0"/>
    <xf numFmtId="0" fontId="17" fillId="0" borderId="37" applyNumberFormat="0" applyFill="0" applyAlignment="0" applyProtection="0"/>
    <xf numFmtId="0" fontId="17" fillId="0" borderId="3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right"/>
    </xf>
    <xf numFmtId="1" fontId="20" fillId="0" borderId="40" xfId="0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2" fillId="75" borderId="41" xfId="0" applyFont="1" applyFill="1" applyBorder="1" applyAlignment="1" applyProtection="1">
      <alignment horizontal="center" vertical="center" wrapText="1"/>
      <protection locked="0"/>
    </xf>
    <xf numFmtId="0" fontId="22" fillId="75" borderId="42" xfId="0" applyFont="1" applyFill="1" applyBorder="1" applyAlignment="1">
      <alignment horizontal="left" vertical="center" wrapText="1"/>
    </xf>
    <xf numFmtId="0" fontId="22" fillId="75" borderId="43" xfId="0" applyFont="1" applyFill="1" applyBorder="1" applyAlignment="1" applyProtection="1">
      <alignment horizontal="center" vertical="center" wrapText="1"/>
      <protection locked="0"/>
    </xf>
    <xf numFmtId="0" fontId="22" fillId="99" borderId="41" xfId="0" applyFont="1" applyFill="1" applyBorder="1" applyAlignment="1" applyProtection="1">
      <alignment horizontal="center" vertical="center" wrapText="1"/>
      <protection locked="0"/>
    </xf>
    <xf numFmtId="0" fontId="22" fillId="99" borderId="44" xfId="0" applyFont="1" applyFill="1" applyBorder="1" applyAlignment="1" applyProtection="1">
      <alignment horizontal="left" vertical="center" wrapText="1"/>
      <protection locked="0"/>
    </xf>
    <xf numFmtId="0" fontId="22" fillId="99" borderId="43" xfId="0" applyFont="1" applyFill="1" applyBorder="1" applyAlignment="1" applyProtection="1">
      <alignment horizontal="center" vertical="center" wrapText="1"/>
      <protection locked="0"/>
    </xf>
    <xf numFmtId="0" fontId="22" fillId="99" borderId="42" xfId="0" applyFont="1" applyFill="1" applyBorder="1" applyAlignment="1" applyProtection="1">
      <alignment horizontal="left" vertical="center" wrapText="1"/>
      <protection locked="0"/>
    </xf>
    <xf numFmtId="0" fontId="22" fillId="35" borderId="43" xfId="0" applyFont="1" applyFill="1" applyBorder="1" applyAlignment="1" applyProtection="1">
      <alignment horizontal="center" vertical="center" wrapText="1"/>
      <protection locked="0"/>
    </xf>
    <xf numFmtId="0" fontId="22" fillId="35" borderId="42" xfId="0" applyFont="1" applyFill="1" applyBorder="1" applyAlignment="1" applyProtection="1">
      <alignment horizontal="left" vertical="center" wrapText="1"/>
      <protection locked="0"/>
    </xf>
    <xf numFmtId="0" fontId="22" fillId="90" borderId="43" xfId="0" applyFont="1" applyFill="1" applyBorder="1" applyAlignment="1" applyProtection="1">
      <alignment horizontal="center" vertical="center" wrapText="1"/>
      <protection locked="0"/>
    </xf>
    <xf numFmtId="0" fontId="22" fillId="90" borderId="42" xfId="0" applyFont="1" applyFill="1" applyBorder="1" applyAlignment="1" applyProtection="1">
      <alignment horizontal="left" vertical="center" wrapText="1"/>
      <protection locked="0"/>
    </xf>
    <xf numFmtId="0" fontId="22" fillId="7" borderId="45" xfId="0" applyFont="1" applyFill="1" applyBorder="1" applyAlignment="1" applyProtection="1">
      <alignment horizontal="center" vertical="center" wrapText="1"/>
      <protection locked="0"/>
    </xf>
    <xf numFmtId="0" fontId="22" fillId="7" borderId="46" xfId="0" applyFont="1" applyFill="1" applyBorder="1" applyAlignment="1" applyProtection="1">
      <alignment horizontal="center" vertical="center" wrapText="1"/>
      <protection locked="0"/>
    </xf>
    <xf numFmtId="0" fontId="22" fillId="7" borderId="41" xfId="0" applyFont="1" applyFill="1" applyBorder="1" applyAlignment="1" applyProtection="1">
      <alignment horizontal="center" vertical="center" wrapText="1"/>
      <protection locked="0"/>
    </xf>
    <xf numFmtId="0" fontId="22" fillId="90" borderId="45" xfId="0" applyFont="1" applyFill="1" applyBorder="1" applyAlignment="1" applyProtection="1">
      <alignment horizontal="center" vertical="center" wrapText="1"/>
      <protection locked="0"/>
    </xf>
    <xf numFmtId="0" fontId="22" fillId="90" borderId="46" xfId="0" applyFont="1" applyFill="1" applyBorder="1" applyAlignment="1" applyProtection="1">
      <alignment horizontal="center" vertical="center" wrapText="1"/>
      <protection locked="0"/>
    </xf>
    <xf numFmtId="0" fontId="22" fillId="90" borderId="41" xfId="0" applyFont="1" applyFill="1" applyBorder="1" applyAlignment="1" applyProtection="1">
      <alignment horizontal="center" vertical="center" wrapText="1"/>
      <protection locked="0"/>
    </xf>
    <xf numFmtId="0" fontId="22" fillId="120" borderId="45" xfId="0" applyFont="1" applyFill="1" applyBorder="1" applyAlignment="1" applyProtection="1">
      <alignment horizontal="center" vertical="center" wrapText="1"/>
      <protection locked="0"/>
    </xf>
    <xf numFmtId="0" fontId="22" fillId="120" borderId="46" xfId="0" applyFont="1" applyFill="1" applyBorder="1" applyAlignment="1" applyProtection="1">
      <alignment horizontal="center" vertical="center" wrapText="1"/>
      <protection locked="0"/>
    </xf>
    <xf numFmtId="0" fontId="22" fillId="120" borderId="41" xfId="0" applyFont="1" applyFill="1" applyBorder="1" applyAlignment="1" applyProtection="1">
      <alignment horizontal="center" vertical="center" wrapText="1"/>
      <protection locked="0"/>
    </xf>
    <xf numFmtId="0" fontId="27" fillId="121" borderId="47" xfId="0" applyFont="1" applyFill="1" applyBorder="1" applyAlignment="1" applyProtection="1">
      <alignment horizontal="center" vertical="center" wrapText="1"/>
      <protection locked="0"/>
    </xf>
    <xf numFmtId="0" fontId="27" fillId="121" borderId="42" xfId="0" applyFont="1" applyFill="1" applyBorder="1" applyAlignment="1" applyProtection="1">
      <alignment horizontal="left" vertical="center" wrapText="1"/>
      <protection locked="0"/>
    </xf>
    <xf numFmtId="0" fontId="27" fillId="87" borderId="48" xfId="956" applyFont="1" applyFill="1" applyBorder="1" applyAlignment="1">
      <alignment horizontal="center" vertical="center" wrapText="1"/>
      <protection/>
    </xf>
    <xf numFmtId="0" fontId="27" fillId="87" borderId="42" xfId="956" applyFont="1" applyFill="1" applyBorder="1" applyAlignment="1">
      <alignment horizontal="left" vertical="center" wrapText="1"/>
      <protection/>
    </xf>
    <xf numFmtId="0" fontId="22" fillId="35" borderId="41" xfId="0" applyFont="1" applyFill="1" applyBorder="1" applyAlignment="1" applyProtection="1">
      <alignment horizontal="center" vertical="center" wrapText="1"/>
      <protection locked="0"/>
    </xf>
    <xf numFmtId="0" fontId="22" fillId="90" borderId="49" xfId="0" applyFont="1" applyFill="1" applyBorder="1" applyAlignment="1" applyProtection="1">
      <alignment horizontal="left" vertical="center" wrapText="1"/>
      <protection locked="0"/>
    </xf>
    <xf numFmtId="0" fontId="27" fillId="122" borderId="4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1" fontId="23" fillId="0" borderId="0" xfId="0" applyNumberFormat="1" applyFont="1" applyFill="1" applyBorder="1" applyAlignment="1" applyProtection="1">
      <alignment horizontal="right" wrapText="1"/>
      <protection locked="0"/>
    </xf>
    <xf numFmtId="0" fontId="19" fillId="27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2" fillId="5" borderId="50" xfId="0" applyFont="1" applyFill="1" applyBorder="1" applyAlignment="1" applyProtection="1">
      <alignment horizontal="center" vertical="center" wrapText="1"/>
      <protection locked="0"/>
    </xf>
    <xf numFmtId="0" fontId="22" fillId="5" borderId="51" xfId="0" applyFont="1" applyFill="1" applyBorder="1" applyAlignment="1" applyProtection="1">
      <alignment horizontal="center" vertical="center" wrapText="1"/>
      <protection locked="0"/>
    </xf>
    <xf numFmtId="0" fontId="27" fillId="5" borderId="52" xfId="0" applyFont="1" applyFill="1" applyBorder="1" applyAlignment="1" applyProtection="1">
      <alignment vertical="center" wrapText="1"/>
      <protection locked="0"/>
    </xf>
    <xf numFmtId="0" fontId="27" fillId="5" borderId="53" xfId="0" applyFont="1" applyFill="1" applyBorder="1" applyAlignment="1" applyProtection="1">
      <alignment horizontal="right" wrapText="1"/>
      <protection locked="0"/>
    </xf>
    <xf numFmtId="0" fontId="22" fillId="5" borderId="46" xfId="0" applyFont="1" applyFill="1" applyBorder="1" applyAlignment="1" applyProtection="1">
      <alignment horizontal="center" vertical="center" wrapText="1"/>
      <protection locked="0"/>
    </xf>
    <xf numFmtId="0" fontId="22" fillId="5" borderId="38" xfId="0" applyFont="1" applyFill="1" applyBorder="1" applyAlignment="1" applyProtection="1">
      <alignment horizontal="center" vertical="center" wrapText="1"/>
      <protection locked="0"/>
    </xf>
    <xf numFmtId="0" fontId="27" fillId="5" borderId="54" xfId="0" applyFont="1" applyFill="1" applyBorder="1" applyAlignment="1" applyProtection="1">
      <alignment vertical="center" wrapText="1"/>
      <protection locked="0"/>
    </xf>
    <xf numFmtId="0" fontId="27" fillId="5" borderId="42" xfId="0" applyFont="1" applyFill="1" applyBorder="1" applyAlignment="1" applyProtection="1">
      <alignment horizontal="right" wrapText="1"/>
      <protection locked="0"/>
    </xf>
    <xf numFmtId="0" fontId="22" fillId="5" borderId="55" xfId="0" applyFont="1" applyFill="1" applyBorder="1" applyAlignment="1" applyProtection="1">
      <alignment horizontal="center" vertical="center" wrapText="1"/>
      <protection locked="0"/>
    </xf>
    <xf numFmtId="0" fontId="22" fillId="5" borderId="56" xfId="0" applyFont="1" applyFill="1" applyBorder="1" applyAlignment="1" applyProtection="1">
      <alignment horizontal="center" vertical="center" wrapText="1"/>
      <protection locked="0"/>
    </xf>
    <xf numFmtId="0" fontId="27" fillId="5" borderId="57" xfId="0" applyFont="1" applyFill="1" applyBorder="1" applyAlignment="1" applyProtection="1">
      <alignment vertical="center" wrapText="1"/>
      <protection locked="0"/>
    </xf>
    <xf numFmtId="0" fontId="27" fillId="5" borderId="58" xfId="0" applyFont="1" applyFill="1" applyBorder="1" applyAlignment="1" applyProtection="1">
      <alignment horizontal="right" wrapText="1"/>
      <protection locked="0"/>
    </xf>
    <xf numFmtId="0" fontId="19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59" xfId="1058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54" xfId="1058" applyFont="1" applyFill="1" applyBorder="1" applyAlignment="1" applyProtection="1">
      <alignment horizontal="center" vertical="center" wrapText="1"/>
      <protection locked="0"/>
    </xf>
    <xf numFmtId="0" fontId="29" fillId="0" borderId="52" xfId="1058" applyFont="1" applyFill="1" applyBorder="1" applyAlignment="1" applyProtection="1">
      <alignment horizontal="center" vertical="center" wrapText="1"/>
      <protection locked="0"/>
    </xf>
    <xf numFmtId="0" fontId="14" fillId="0" borderId="60" xfId="1058" applyFont="1" applyFill="1" applyBorder="1" applyAlignment="1" applyProtection="1">
      <alignment horizontal="center" vertical="center" wrapText="1"/>
      <protection/>
    </xf>
    <xf numFmtId="0" fontId="29" fillId="0" borderId="53" xfId="1058" applyFont="1" applyFill="1" applyBorder="1" applyAlignment="1" applyProtection="1">
      <alignment horizontal="center" vertical="center" wrapText="1"/>
      <protection locked="0"/>
    </xf>
    <xf numFmtId="0" fontId="14" fillId="0" borderId="53" xfId="1058" applyFont="1" applyFill="1" applyBorder="1" applyAlignment="1" applyProtection="1">
      <alignment horizontal="center" vertical="center" wrapText="1"/>
      <protection/>
    </xf>
    <xf numFmtId="0" fontId="19" fillId="0" borderId="43" xfId="1058" applyFont="1" applyFill="1" applyBorder="1" applyAlignment="1" applyProtection="1">
      <alignment horizontal="left" vertical="center" wrapText="1"/>
      <protection/>
    </xf>
    <xf numFmtId="0" fontId="29" fillId="0" borderId="54" xfId="1058" applyFont="1" applyFill="1" applyBorder="1" applyAlignment="1" applyProtection="1">
      <alignment horizontal="center" vertical="center" wrapText="1"/>
      <protection locked="0"/>
    </xf>
    <xf numFmtId="0" fontId="14" fillId="0" borderId="61" xfId="1058" applyFont="1" applyFill="1" applyBorder="1" applyAlignment="1" applyProtection="1">
      <alignment horizontal="center" vertical="center" wrapText="1"/>
      <protection/>
    </xf>
    <xf numFmtId="0" fontId="29" fillId="0" borderId="42" xfId="1058" applyFont="1" applyFill="1" applyBorder="1" applyAlignment="1" applyProtection="1">
      <alignment horizontal="center" vertical="center" wrapText="1"/>
      <protection locked="0"/>
    </xf>
    <xf numFmtId="0" fontId="29" fillId="0" borderId="62" xfId="1058" applyFont="1" applyFill="1" applyBorder="1" applyAlignment="1" applyProtection="1">
      <alignment horizontal="center" vertical="center" wrapText="1"/>
      <protection locked="0"/>
    </xf>
    <xf numFmtId="0" fontId="14" fillId="0" borderId="42" xfId="1058" applyFont="1" applyFill="1" applyBorder="1" applyAlignment="1" applyProtection="1">
      <alignment horizontal="center" vertical="center" wrapText="1"/>
      <protection/>
    </xf>
    <xf numFmtId="0" fontId="19" fillId="0" borderId="59" xfId="1058" applyFont="1" applyFill="1" applyBorder="1" applyAlignment="1" applyProtection="1">
      <alignment horizontal="center" vertical="center" wrapText="1"/>
      <protection locked="0"/>
    </xf>
    <xf numFmtId="0" fontId="29" fillId="0" borderId="44" xfId="1058" applyFont="1" applyFill="1" applyBorder="1" applyAlignment="1" applyProtection="1">
      <alignment horizontal="center" vertical="center" wrapText="1"/>
      <protection locked="0"/>
    </xf>
    <xf numFmtId="0" fontId="14" fillId="0" borderId="63" xfId="1058" applyFont="1" applyFill="1" applyBorder="1" applyAlignment="1" applyProtection="1">
      <alignment horizontal="center" vertical="center" wrapText="1"/>
      <protection/>
    </xf>
    <xf numFmtId="0" fontId="14" fillId="0" borderId="44" xfId="1058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 locked="0"/>
    </xf>
    <xf numFmtId="0" fontId="19" fillId="0" borderId="54" xfId="1058" applyFont="1" applyFill="1" applyBorder="1" applyAlignment="1" applyProtection="1">
      <alignment horizontal="left" vertical="center" wrapText="1"/>
      <protection/>
    </xf>
    <xf numFmtId="0" fontId="19" fillId="0" borderId="48" xfId="1058" applyFont="1" applyFill="1" applyBorder="1" applyAlignment="1" applyProtection="1">
      <alignment horizontal="left" vertical="center" wrapText="1"/>
      <protection/>
    </xf>
    <xf numFmtId="0" fontId="29" fillId="0" borderId="42" xfId="1058" applyFont="1" applyFill="1" applyBorder="1" applyAlignment="1" applyProtection="1">
      <alignment horizontal="center" vertical="center"/>
      <protection locked="0"/>
    </xf>
    <xf numFmtId="0" fontId="29" fillId="0" borderId="62" xfId="1058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9" fillId="0" borderId="47" xfId="1058" applyFont="1" applyFill="1" applyBorder="1" applyAlignment="1" applyProtection="1">
      <alignment vertical="center" wrapText="1"/>
      <protection/>
    </xf>
    <xf numFmtId="0" fontId="19" fillId="0" borderId="43" xfId="1058" applyFont="1" applyFill="1" applyBorder="1" applyAlignment="1" applyProtection="1">
      <alignment vertical="center" wrapText="1"/>
      <protection/>
    </xf>
    <xf numFmtId="0" fontId="30" fillId="0" borderId="48" xfId="1058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30" fillId="0" borderId="64" xfId="1058" applyFont="1" applyFill="1" applyBorder="1" applyAlignment="1" applyProtection="1">
      <alignment horizontal="center" vertical="center" wrapText="1"/>
      <protection/>
    </xf>
    <xf numFmtId="0" fontId="19" fillId="0" borderId="54" xfId="1058" applyFont="1" applyFill="1" applyBorder="1" applyAlignment="1" applyProtection="1">
      <alignment horizontal="center" vertical="center"/>
      <protection locked="0"/>
    </xf>
    <xf numFmtId="0" fontId="19" fillId="0" borderId="65" xfId="1058" applyFont="1" applyFill="1" applyBorder="1" applyAlignment="1" applyProtection="1">
      <alignment horizontal="center" vertical="center" wrapText="1"/>
      <protection locked="0"/>
    </xf>
    <xf numFmtId="0" fontId="19" fillId="0" borderId="65" xfId="1058" applyFont="1" applyFill="1" applyBorder="1" applyAlignment="1" applyProtection="1">
      <alignment horizontal="center" vertical="center"/>
      <protection locked="0"/>
    </xf>
    <xf numFmtId="0" fontId="29" fillId="0" borderId="44" xfId="1058" applyFont="1" applyFill="1" applyBorder="1" applyAlignment="1" applyProtection="1">
      <alignment horizontal="center" vertical="center"/>
      <protection locked="0"/>
    </xf>
    <xf numFmtId="0" fontId="29" fillId="0" borderId="66" xfId="1058" applyFont="1" applyFill="1" applyBorder="1" applyAlignment="1" applyProtection="1">
      <alignment horizontal="center" vertical="center"/>
      <protection locked="0"/>
    </xf>
    <xf numFmtId="0" fontId="29" fillId="0" borderId="49" xfId="1058" applyFont="1" applyFill="1" applyBorder="1" applyAlignment="1" applyProtection="1">
      <alignment horizontal="center" vertical="center" wrapText="1"/>
      <protection locked="0"/>
    </xf>
    <xf numFmtId="0" fontId="14" fillId="0" borderId="67" xfId="1058" applyFont="1" applyFill="1" applyBorder="1" applyAlignment="1" applyProtection="1">
      <alignment horizontal="center" vertical="center" wrapText="1"/>
      <protection/>
    </xf>
    <xf numFmtId="0" fontId="29" fillId="0" borderId="49" xfId="1058" applyFont="1" applyFill="1" applyBorder="1" applyAlignment="1" applyProtection="1">
      <alignment horizontal="center" vertical="center"/>
      <protection locked="0"/>
    </xf>
    <xf numFmtId="0" fontId="14" fillId="0" borderId="49" xfId="1058" applyFont="1" applyFill="1" applyBorder="1" applyAlignment="1" applyProtection="1">
      <alignment horizontal="center" vertical="center" wrapText="1"/>
      <protection/>
    </xf>
    <xf numFmtId="0" fontId="29" fillId="0" borderId="68" xfId="1058" applyFont="1" applyFill="1" applyBorder="1" applyAlignment="1" applyProtection="1">
      <alignment horizontal="center" vertical="center"/>
      <protection locked="0"/>
    </xf>
    <xf numFmtId="0" fontId="19" fillId="0" borderId="69" xfId="1058" applyFont="1" applyFill="1" applyBorder="1" applyAlignment="1" applyProtection="1">
      <alignment horizontal="center" vertical="center" wrapText="1"/>
      <protection locked="0"/>
    </xf>
    <xf numFmtId="0" fontId="19" fillId="0" borderId="64" xfId="1058" applyFont="1" applyFill="1" applyBorder="1" applyAlignment="1" applyProtection="1">
      <alignment horizontal="center" vertical="center" wrapText="1"/>
      <protection locked="0"/>
    </xf>
    <xf numFmtId="0" fontId="29" fillId="0" borderId="70" xfId="1058" applyFont="1" applyFill="1" applyBorder="1" applyAlignment="1" applyProtection="1">
      <alignment horizontal="center" vertical="center" wrapText="1"/>
      <protection locked="0"/>
    </xf>
    <xf numFmtId="0" fontId="29" fillId="0" borderId="68" xfId="1058" applyFont="1" applyFill="1" applyBorder="1" applyAlignment="1" applyProtection="1">
      <alignment horizontal="center" vertical="center" wrapText="1"/>
      <protection locked="0"/>
    </xf>
    <xf numFmtId="0" fontId="14" fillId="0" borderId="71" xfId="0" applyFont="1" applyFill="1" applyBorder="1" applyAlignment="1">
      <alignment horizontal="center" vertical="center"/>
    </xf>
    <xf numFmtId="0" fontId="29" fillId="0" borderId="40" xfId="1058" applyFont="1" applyFill="1" applyBorder="1" applyAlignment="1" applyProtection="1">
      <alignment horizontal="center" vertical="center" wrapText="1"/>
      <protection locked="0"/>
    </xf>
    <xf numFmtId="0" fontId="29" fillId="0" borderId="40" xfId="1058" applyFont="1" applyFill="1" applyBorder="1" applyAlignment="1" applyProtection="1">
      <alignment horizontal="center" vertical="center"/>
      <protection locked="0"/>
    </xf>
    <xf numFmtId="0" fontId="14" fillId="0" borderId="0" xfId="1058" applyFont="1" applyFill="1" applyProtection="1">
      <alignment/>
      <protection locked="0"/>
    </xf>
    <xf numFmtId="0" fontId="0" fillId="0" borderId="0" xfId="1058">
      <alignment/>
      <protection/>
    </xf>
    <xf numFmtId="0" fontId="19" fillId="0" borderId="0" xfId="1058" applyFont="1" applyFill="1" applyBorder="1" applyAlignment="1" applyProtection="1">
      <alignment horizontal="center" vertical="center"/>
      <protection locked="0"/>
    </xf>
    <xf numFmtId="0" fontId="36" fillId="0" borderId="0" xfId="1058" applyFont="1" applyFill="1" applyAlignment="1">
      <alignment horizontal="center" vertical="center"/>
      <protection/>
    </xf>
    <xf numFmtId="0" fontId="39" fillId="0" borderId="0" xfId="1058" applyFont="1" applyFill="1" applyAlignment="1">
      <alignment horizontal="center"/>
      <protection/>
    </xf>
    <xf numFmtId="0" fontId="14" fillId="0" borderId="0" xfId="1058" applyFont="1" applyFill="1">
      <alignment/>
      <protection/>
    </xf>
    <xf numFmtId="0" fontId="41" fillId="0" borderId="0" xfId="1058" applyFont="1" applyFill="1" applyBorder="1" applyAlignment="1">
      <alignment/>
      <protection/>
    </xf>
    <xf numFmtId="0" fontId="34" fillId="0" borderId="0" xfId="1058" applyFont="1" applyFill="1" applyBorder="1">
      <alignment/>
      <protection/>
    </xf>
    <xf numFmtId="0" fontId="14" fillId="0" borderId="0" xfId="1058" applyFont="1" applyFill="1" applyBorder="1">
      <alignment/>
      <protection/>
    </xf>
    <xf numFmtId="0" fontId="34" fillId="0" borderId="0" xfId="1058" applyFont="1" applyFill="1" applyBorder="1" applyAlignment="1">
      <alignment/>
      <protection/>
    </xf>
    <xf numFmtId="0" fontId="14" fillId="0" borderId="0" xfId="1058" applyFont="1" applyFill="1" applyBorder="1" applyProtection="1">
      <alignment/>
      <protection locked="0"/>
    </xf>
    <xf numFmtId="0" fontId="35" fillId="0" borderId="0" xfId="1058" applyFont="1" applyFill="1" applyBorder="1" applyAlignment="1">
      <alignment/>
      <protection/>
    </xf>
    <xf numFmtId="0" fontId="35" fillId="0" borderId="0" xfId="1058" applyFont="1" applyFill="1" applyBorder="1">
      <alignment/>
      <protection/>
    </xf>
    <xf numFmtId="0" fontId="19" fillId="0" borderId="0" xfId="1058" applyFont="1" applyFill="1" applyAlignment="1">
      <alignment vertical="center"/>
      <protection/>
    </xf>
    <xf numFmtId="0" fontId="42" fillId="0" borderId="0" xfId="0" applyFont="1" applyFill="1" applyAlignment="1" applyProtection="1">
      <alignment/>
      <protection locked="0"/>
    </xf>
    <xf numFmtId="0" fontId="19" fillId="0" borderId="0" xfId="1058" applyFont="1" applyFill="1" applyBorder="1" applyAlignment="1">
      <alignment horizontal="center" vertical="center"/>
      <protection/>
    </xf>
    <xf numFmtId="0" fontId="35" fillId="0" borderId="0" xfId="1058" applyFont="1" applyFill="1" applyBorder="1" applyAlignment="1">
      <alignment horizontal="right"/>
      <protection/>
    </xf>
    <xf numFmtId="0" fontId="2" fillId="0" borderId="0" xfId="771" applyNumberFormat="1" applyFont="1" applyFill="1" applyBorder="1" applyAlignment="1" applyProtection="1">
      <alignment/>
      <protection locked="0"/>
    </xf>
    <xf numFmtId="0" fontId="42" fillId="0" borderId="0" xfId="1058" applyFont="1" applyFill="1" applyProtection="1">
      <alignment/>
      <protection locked="0"/>
    </xf>
    <xf numFmtId="0" fontId="18" fillId="0" borderId="0" xfId="771" applyNumberFormat="1" applyFont="1" applyFill="1" applyBorder="1" applyAlignment="1" applyProtection="1">
      <alignment wrapText="1"/>
      <protection locked="0"/>
    </xf>
    <xf numFmtId="0" fontId="18" fillId="0" borderId="0" xfId="771" applyNumberFormat="1" applyFont="1" applyFill="1" applyBorder="1" applyAlignment="1" applyProtection="1">
      <alignment horizontal="center" vertical="center"/>
      <protection locked="0"/>
    </xf>
    <xf numFmtId="0" fontId="18" fillId="0" borderId="0" xfId="771" applyNumberFormat="1" applyFont="1" applyFill="1" applyBorder="1" applyAlignment="1" applyProtection="1">
      <alignment horizontal="right"/>
      <protection locked="0"/>
    </xf>
    <xf numFmtId="0" fontId="2" fillId="0" borderId="0" xfId="771" applyNumberFormat="1" applyFont="1" applyFill="1" applyBorder="1" applyAlignment="1" applyProtection="1">
      <alignment horizontal="center" vertical="center"/>
      <protection locked="0"/>
    </xf>
    <xf numFmtId="0" fontId="18" fillId="0" borderId="0" xfId="771" applyNumberFormat="1" applyFont="1" applyFill="1" applyBorder="1" applyAlignment="1" applyProtection="1">
      <alignment/>
      <protection locked="0"/>
    </xf>
    <xf numFmtId="0" fontId="18" fillId="0" borderId="0" xfId="771" applyNumberFormat="1" applyFont="1" applyFill="1" applyBorder="1" applyAlignment="1" applyProtection="1">
      <alignment horizontal="right" vertical="center"/>
      <protection locked="0"/>
    </xf>
    <xf numFmtId="0" fontId="22" fillId="123" borderId="0" xfId="1058" applyFont="1" applyFill="1" applyBorder="1" applyAlignment="1" applyProtection="1">
      <alignment horizontal="center" vertical="center" wrapText="1"/>
      <protection locked="0"/>
    </xf>
    <xf numFmtId="0" fontId="2" fillId="123" borderId="0" xfId="771" applyNumberFormat="1" applyFont="1" applyFill="1" applyBorder="1" applyAlignment="1" applyProtection="1">
      <alignment wrapText="1"/>
      <protection locked="0"/>
    </xf>
    <xf numFmtId="0" fontId="2" fillId="123" borderId="0" xfId="771" applyNumberFormat="1" applyFont="1" applyFill="1" applyBorder="1" applyAlignment="1" applyProtection="1">
      <alignment horizontal="center" vertical="center"/>
      <protection locked="0"/>
    </xf>
    <xf numFmtId="0" fontId="2" fillId="123" borderId="0" xfId="771" applyNumberFormat="1" applyFont="1" applyFill="1" applyBorder="1" applyAlignment="1" applyProtection="1">
      <alignment/>
      <protection locked="0"/>
    </xf>
    <xf numFmtId="0" fontId="3" fillId="0" borderId="0" xfId="771" applyNumberForma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22" fillId="123" borderId="0" xfId="1058" applyFont="1" applyFill="1" applyBorder="1" applyAlignment="1" applyProtection="1">
      <alignment horizontal="center" vertical="center"/>
      <protection locked="0"/>
    </xf>
    <xf numFmtId="0" fontId="43" fillId="123" borderId="0" xfId="1058" applyFont="1" applyFill="1" applyBorder="1" applyProtection="1">
      <alignment/>
      <protection locked="0"/>
    </xf>
    <xf numFmtId="0" fontId="22" fillId="0" borderId="0" xfId="1058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/>
      <protection locked="0"/>
    </xf>
    <xf numFmtId="0" fontId="19" fillId="0" borderId="0" xfId="1058" applyFont="1" applyFill="1" applyAlignment="1" applyProtection="1">
      <alignment horizontal="center" vertical="center"/>
      <protection locked="0"/>
    </xf>
    <xf numFmtId="0" fontId="44" fillId="0" borderId="0" xfId="1058" applyFont="1" applyFill="1" applyProtection="1">
      <alignment/>
      <protection locked="0"/>
    </xf>
    <xf numFmtId="0" fontId="45" fillId="0" borderId="0" xfId="1058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43" xfId="1058" applyFont="1" applyFill="1" applyBorder="1" applyAlignment="1" applyProtection="1">
      <alignment horizontal="center" vertical="center" wrapText="1"/>
      <protection locked="0"/>
    </xf>
    <xf numFmtId="0" fontId="27" fillId="122" borderId="72" xfId="0" applyFont="1" applyFill="1" applyBorder="1" applyAlignment="1" applyProtection="1">
      <alignment horizontal="center" vertical="center" wrapText="1"/>
      <protection locked="0"/>
    </xf>
    <xf numFmtId="0" fontId="27" fillId="122" borderId="44" xfId="0" applyFont="1" applyFill="1" applyBorder="1" applyAlignment="1" applyProtection="1">
      <alignment horizontal="left" vertical="center" wrapText="1"/>
      <protection locked="0"/>
    </xf>
    <xf numFmtId="0" fontId="22" fillId="90" borderId="0" xfId="0" applyFont="1" applyFill="1" applyBorder="1" applyAlignment="1" applyProtection="1">
      <alignment horizontal="left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left" vertical="center" wrapText="1"/>
      <protection locked="0"/>
    </xf>
    <xf numFmtId="0" fontId="22" fillId="7" borderId="49" xfId="0" applyFont="1" applyFill="1" applyBorder="1" applyAlignment="1" applyProtection="1">
      <alignment horizontal="left" vertical="center" wrapText="1"/>
      <protection locked="0"/>
    </xf>
    <xf numFmtId="0" fontId="22" fillId="7" borderId="0" xfId="0" applyFont="1" applyFill="1" applyBorder="1" applyAlignment="1" applyProtection="1">
      <alignment horizontal="left" vertical="center" wrapText="1"/>
      <protection locked="0"/>
    </xf>
    <xf numFmtId="0" fontId="22" fillId="7" borderId="44" xfId="0" applyFont="1" applyFill="1" applyBorder="1" applyAlignment="1" applyProtection="1">
      <alignment horizontal="left" vertical="center" wrapText="1"/>
      <protection locked="0"/>
    </xf>
    <xf numFmtId="0" fontId="22" fillId="90" borderId="44" xfId="0" applyFont="1" applyFill="1" applyBorder="1" applyAlignment="1" applyProtection="1">
      <alignment horizontal="left" vertical="center" wrapText="1"/>
      <protection locked="0"/>
    </xf>
    <xf numFmtId="0" fontId="22" fillId="120" borderId="49" xfId="0" applyFont="1" applyFill="1" applyBorder="1" applyAlignment="1" applyProtection="1">
      <alignment horizontal="left" vertical="center" wrapText="1"/>
      <protection locked="0"/>
    </xf>
    <xf numFmtId="0" fontId="22" fillId="120" borderId="0" xfId="0" applyFont="1" applyFill="1" applyBorder="1" applyAlignment="1" applyProtection="1">
      <alignment horizontal="left" vertical="center" wrapText="1"/>
      <protection locked="0"/>
    </xf>
    <xf numFmtId="0" fontId="22" fillId="120" borderId="44" xfId="0" applyFont="1" applyFill="1" applyBorder="1" applyAlignment="1" applyProtection="1">
      <alignment horizontal="left" vertical="center" wrapText="1"/>
      <protection locked="0"/>
    </xf>
    <xf numFmtId="0" fontId="23" fillId="0" borderId="74" xfId="0" applyFont="1" applyFill="1" applyBorder="1" applyAlignment="1" applyProtection="1">
      <alignment vertical="center" wrapText="1"/>
      <protection locked="0"/>
    </xf>
    <xf numFmtId="0" fontId="23" fillId="0" borderId="74" xfId="0" applyFont="1" applyFill="1" applyBorder="1" applyAlignment="1" applyProtection="1">
      <alignment horizontal="right" wrapText="1"/>
      <protection locked="0"/>
    </xf>
    <xf numFmtId="0" fontId="23" fillId="0" borderId="74" xfId="0" applyFont="1" applyFill="1" applyBorder="1" applyAlignment="1" applyProtection="1">
      <alignment horizontal="left" vertical="center" wrapText="1"/>
      <protection locked="0"/>
    </xf>
    <xf numFmtId="1" fontId="23" fillId="0" borderId="74" xfId="0" applyNumberFormat="1" applyFont="1" applyFill="1" applyBorder="1" applyAlignment="1" applyProtection="1">
      <alignment horizontal="right" wrapText="1"/>
      <protection locked="0"/>
    </xf>
    <xf numFmtId="0" fontId="27" fillId="122" borderId="49" xfId="0" applyFont="1" applyFill="1" applyBorder="1" applyAlignment="1" applyProtection="1">
      <alignment horizontal="left" vertical="center" wrapText="1"/>
      <protection locked="0"/>
    </xf>
    <xf numFmtId="0" fontId="19" fillId="35" borderId="52" xfId="0" applyFont="1" applyFill="1" applyBorder="1" applyAlignment="1" applyProtection="1">
      <alignment horizontal="center" vertical="center" wrapText="1"/>
      <protection locked="0"/>
    </xf>
    <xf numFmtId="0" fontId="19" fillId="35" borderId="54" xfId="0" applyFont="1" applyFill="1" applyBorder="1" applyAlignment="1" applyProtection="1">
      <alignment horizontal="center" vertical="center" wrapText="1"/>
      <protection locked="0"/>
    </xf>
    <xf numFmtId="0" fontId="19" fillId="35" borderId="70" xfId="0" applyFont="1" applyFill="1" applyBorder="1" applyAlignment="1" applyProtection="1">
      <alignment horizontal="center" vertical="center" wrapText="1"/>
      <protection locked="0"/>
    </xf>
    <xf numFmtId="0" fontId="19" fillId="35" borderId="59" xfId="0" applyFont="1" applyFill="1" applyBorder="1" applyAlignment="1" applyProtection="1">
      <alignment horizontal="center" vertical="center" wrapText="1"/>
      <protection locked="0"/>
    </xf>
    <xf numFmtId="0" fontId="19" fillId="87" borderId="59" xfId="0" applyFont="1" applyFill="1" applyBorder="1" applyAlignment="1" applyProtection="1">
      <alignment horizontal="center" vertical="center" wrapText="1"/>
      <protection locked="0"/>
    </xf>
    <xf numFmtId="0" fontId="19" fillId="87" borderId="54" xfId="0" applyFont="1" applyFill="1" applyBorder="1" applyAlignment="1" applyProtection="1">
      <alignment horizontal="center" vertical="center" wrapText="1"/>
      <protection locked="0"/>
    </xf>
    <xf numFmtId="0" fontId="19" fillId="7" borderId="75" xfId="0" applyFont="1" applyFill="1" applyBorder="1" applyAlignment="1" applyProtection="1">
      <alignment horizontal="left" vertical="center" wrapText="1"/>
      <protection locked="0"/>
    </xf>
    <xf numFmtId="0" fontId="14" fillId="0" borderId="76" xfId="1058" applyFont="1" applyFill="1" applyBorder="1" applyAlignment="1" applyProtection="1">
      <alignment horizontal="center" vertical="center"/>
      <protection locked="0"/>
    </xf>
    <xf numFmtId="0" fontId="14" fillId="94" borderId="77" xfId="1058" applyFont="1" applyFill="1" applyBorder="1" applyAlignment="1" applyProtection="1">
      <alignment vertical="center"/>
      <protection locked="0"/>
    </xf>
    <xf numFmtId="0" fontId="14" fillId="94" borderId="0" xfId="1058" applyFont="1" applyFill="1" applyBorder="1" applyAlignment="1" applyProtection="1">
      <alignment vertical="center"/>
      <protection locked="0"/>
    </xf>
    <xf numFmtId="0" fontId="14" fillId="124" borderId="0" xfId="1058" applyFont="1" applyFill="1" applyBorder="1" applyAlignment="1" applyProtection="1">
      <alignment vertical="center"/>
      <protection locked="0"/>
    </xf>
    <xf numFmtId="0" fontId="14" fillId="124" borderId="78" xfId="1058" applyFont="1" applyFill="1" applyBorder="1" applyAlignment="1" applyProtection="1">
      <alignment vertical="center"/>
      <protection locked="0"/>
    </xf>
    <xf numFmtId="0" fontId="14" fillId="125" borderId="77" xfId="1058" applyFont="1" applyFill="1" applyBorder="1" applyAlignment="1" applyProtection="1">
      <alignment vertical="center"/>
      <protection locked="0"/>
    </xf>
    <xf numFmtId="0" fontId="14" fillId="96" borderId="0" xfId="1058" applyFont="1" applyFill="1" applyBorder="1" applyAlignment="1" applyProtection="1">
      <alignment horizontal="center" vertical="center" wrapText="1"/>
      <protection/>
    </xf>
    <xf numFmtId="0" fontId="14" fillId="94" borderId="0" xfId="1058" applyFont="1" applyFill="1" applyBorder="1" applyAlignment="1" applyProtection="1">
      <alignment horizontal="center" vertical="center" wrapText="1"/>
      <protection/>
    </xf>
    <xf numFmtId="0" fontId="14" fillId="125" borderId="79" xfId="1058" applyFont="1" applyFill="1" applyBorder="1" applyAlignment="1" applyProtection="1">
      <alignment vertical="center"/>
      <protection locked="0"/>
    </xf>
    <xf numFmtId="0" fontId="14" fillId="96" borderId="80" xfId="1058" applyFont="1" applyFill="1" applyBorder="1" applyAlignment="1" applyProtection="1">
      <alignment horizontal="center" vertical="center" wrapText="1"/>
      <protection/>
    </xf>
    <xf numFmtId="0" fontId="14" fillId="124" borderId="80" xfId="1058" applyFont="1" applyFill="1" applyBorder="1" applyAlignment="1" applyProtection="1">
      <alignment vertical="center"/>
      <protection locked="0"/>
    </xf>
    <xf numFmtId="0" fontId="14" fillId="124" borderId="81" xfId="1058" applyFont="1" applyFill="1" applyBorder="1" applyAlignment="1" applyProtection="1">
      <alignment vertical="center"/>
      <protection locked="0"/>
    </xf>
    <xf numFmtId="0" fontId="14" fillId="0" borderId="40" xfId="0" applyFont="1" applyFill="1" applyBorder="1" applyAlignment="1">
      <alignment horizontal="center" vertical="center"/>
    </xf>
    <xf numFmtId="0" fontId="33" fillId="0" borderId="82" xfId="1058" applyFont="1" applyFill="1" applyBorder="1" applyAlignment="1" applyProtection="1">
      <alignment horizontal="center" vertical="center"/>
      <protection locked="0"/>
    </xf>
    <xf numFmtId="0" fontId="14" fillId="0" borderId="38" xfId="1058" applyFont="1" applyFill="1" applyBorder="1" applyAlignment="1" applyProtection="1">
      <alignment horizontal="center" vertical="center"/>
      <protection locked="0"/>
    </xf>
    <xf numFmtId="0" fontId="29" fillId="126" borderId="42" xfId="1058" applyFont="1" applyFill="1" applyBorder="1" applyAlignment="1" applyProtection="1">
      <alignment horizontal="center" vertical="center" wrapText="1"/>
      <protection locked="0"/>
    </xf>
    <xf numFmtId="0" fontId="19" fillId="0" borderId="83" xfId="0" applyFont="1" applyFill="1" applyBorder="1" applyAlignment="1" applyProtection="1">
      <alignment vertical="center" wrapText="1"/>
      <protection locked="0"/>
    </xf>
    <xf numFmtId="0" fontId="19" fillId="87" borderId="69" xfId="0" applyFont="1" applyFill="1" applyBorder="1" applyAlignment="1" applyProtection="1">
      <alignment horizontal="center" vertical="center" wrapText="1"/>
      <protection locked="0"/>
    </xf>
    <xf numFmtId="0" fontId="19" fillId="7" borderId="84" xfId="0" applyFont="1" applyFill="1" applyBorder="1" applyAlignment="1" applyProtection="1">
      <alignment horizontal="left" vertical="center" wrapText="1"/>
      <protection locked="0"/>
    </xf>
    <xf numFmtId="0" fontId="19" fillId="87" borderId="75" xfId="0" applyFont="1" applyFill="1" applyBorder="1" applyAlignment="1" applyProtection="1">
      <alignment horizontal="center" vertical="center" wrapText="1"/>
      <protection locked="0"/>
    </xf>
    <xf numFmtId="0" fontId="19" fillId="0" borderId="75" xfId="0" applyFont="1" applyFill="1" applyBorder="1" applyAlignment="1" applyProtection="1">
      <alignment vertical="center" wrapText="1"/>
      <protection locked="0"/>
    </xf>
    <xf numFmtId="0" fontId="19" fillId="127" borderId="85" xfId="0" applyFont="1" applyFill="1" applyBorder="1" applyAlignment="1">
      <alignment horizontal="center" vertical="center"/>
    </xf>
    <xf numFmtId="0" fontId="19" fillId="127" borderId="86" xfId="0" applyFont="1" applyFill="1" applyBorder="1" applyAlignment="1" applyProtection="1">
      <alignment vertical="center" wrapText="1"/>
      <protection locked="0"/>
    </xf>
    <xf numFmtId="0" fontId="19" fillId="128" borderId="77" xfId="0" applyFont="1" applyFill="1" applyBorder="1" applyAlignment="1">
      <alignment horizontal="center" vertical="center"/>
    </xf>
    <xf numFmtId="0" fontId="19" fillId="128" borderId="87" xfId="0" applyFont="1" applyFill="1" applyBorder="1" applyAlignment="1">
      <alignment horizontal="center" vertical="center"/>
    </xf>
    <xf numFmtId="0" fontId="19" fillId="128" borderId="88" xfId="0" applyFont="1" applyFill="1" applyBorder="1" applyAlignment="1">
      <alignment horizontal="center" vertical="center"/>
    </xf>
    <xf numFmtId="0" fontId="23" fillId="127" borderId="75" xfId="0" applyFont="1" applyFill="1" applyBorder="1" applyAlignment="1">
      <alignment horizontal="right" wrapText="1"/>
    </xf>
    <xf numFmtId="0" fontId="23" fillId="127" borderId="73" xfId="0" applyFont="1" applyFill="1" applyBorder="1" applyAlignment="1">
      <alignment horizontal="right" wrapText="1"/>
    </xf>
    <xf numFmtId="1" fontId="23" fillId="127" borderId="0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9" fillId="128" borderId="75" xfId="0" applyFont="1" applyFill="1" applyBorder="1" applyAlignment="1" applyProtection="1">
      <alignment horizontal="center" vertical="center" wrapText="1"/>
      <protection locked="0"/>
    </xf>
    <xf numFmtId="0" fontId="19" fillId="128" borderId="75" xfId="0" applyFont="1" applyFill="1" applyBorder="1" applyAlignment="1" applyProtection="1">
      <alignment horizontal="left" vertical="center" wrapText="1"/>
      <protection locked="0"/>
    </xf>
    <xf numFmtId="0" fontId="23" fillId="0" borderId="75" xfId="0" applyFont="1" applyFill="1" applyBorder="1" applyAlignment="1">
      <alignment horizontal="right" wrapText="1"/>
    </xf>
    <xf numFmtId="0" fontId="30" fillId="0" borderId="89" xfId="1058" applyFont="1" applyFill="1" applyBorder="1" applyAlignment="1" applyProtection="1">
      <alignment horizontal="center" vertical="center" wrapText="1"/>
      <protection/>
    </xf>
    <xf numFmtId="0" fontId="0" fillId="127" borderId="0" xfId="0" applyFill="1" applyAlignment="1">
      <alignment/>
    </xf>
    <xf numFmtId="0" fontId="19" fillId="0" borderId="45" xfId="1058" applyFont="1" applyFill="1" applyBorder="1" applyAlignment="1" applyProtection="1">
      <alignment horizontal="left" vertical="center" wrapText="1"/>
      <protection/>
    </xf>
    <xf numFmtId="0" fontId="23" fillId="0" borderId="75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center" vertical="center"/>
    </xf>
    <xf numFmtId="0" fontId="32" fillId="0" borderId="50" xfId="1058" applyFont="1" applyFill="1" applyBorder="1" applyAlignment="1">
      <alignment horizontal="center" vertical="center" wrapText="1"/>
      <protection/>
    </xf>
    <xf numFmtId="0" fontId="19" fillId="0" borderId="75" xfId="1058" applyFont="1" applyFill="1" applyBorder="1" applyAlignment="1" applyProtection="1">
      <alignment vertical="center"/>
      <protection locked="0"/>
    </xf>
    <xf numFmtId="0" fontId="14" fillId="0" borderId="75" xfId="0" applyFont="1" applyFill="1" applyBorder="1" applyAlignment="1">
      <alignment horizontal="center" vertical="center"/>
    </xf>
    <xf numFmtId="0" fontId="14" fillId="0" borderId="75" xfId="1058" applyFont="1" applyFill="1" applyBorder="1" applyAlignment="1" applyProtection="1">
      <alignment vertical="center"/>
      <protection locked="0"/>
    </xf>
    <xf numFmtId="0" fontId="23" fillId="0" borderId="90" xfId="0" applyFont="1" applyFill="1" applyBorder="1" applyAlignment="1">
      <alignment horizontal="left" vertical="center" wrapText="1"/>
    </xf>
    <xf numFmtId="0" fontId="23" fillId="0" borderId="90" xfId="0" applyFont="1" applyFill="1" applyBorder="1" applyAlignment="1">
      <alignment horizontal="right" wrapText="1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14" fillId="125" borderId="0" xfId="1058" applyFont="1" applyFill="1" applyBorder="1" applyAlignment="1" applyProtection="1">
      <alignment vertical="center"/>
      <protection locked="0"/>
    </xf>
    <xf numFmtId="0" fontId="26" fillId="0" borderId="56" xfId="803" applyNumberFormat="1" applyFont="1" applyFill="1" applyBorder="1" applyAlignment="1" applyProtection="1">
      <alignment vertical="center" textRotation="180" wrapText="1"/>
      <protection locked="0"/>
    </xf>
    <xf numFmtId="1" fontId="23" fillId="127" borderId="75" xfId="0" applyNumberFormat="1" applyFont="1" applyFill="1" applyBorder="1" applyAlignment="1">
      <alignment horizontal="right" wrapText="1"/>
    </xf>
    <xf numFmtId="0" fontId="23" fillId="127" borderId="90" xfId="0" applyFont="1" applyFill="1" applyBorder="1" applyAlignment="1">
      <alignment horizontal="left" vertical="center" wrapText="1"/>
    </xf>
    <xf numFmtId="0" fontId="23" fillId="127" borderId="90" xfId="0" applyFont="1" applyFill="1" applyBorder="1" applyAlignment="1">
      <alignment horizontal="right" wrapText="1"/>
    </xf>
    <xf numFmtId="0" fontId="23" fillId="127" borderId="75" xfId="0" applyFont="1" applyFill="1" applyBorder="1" applyAlignment="1">
      <alignment horizontal="left" vertical="center" wrapText="1"/>
    </xf>
    <xf numFmtId="0" fontId="23" fillId="127" borderId="75" xfId="0" applyFont="1" applyFill="1" applyBorder="1" applyAlignment="1">
      <alignment vertical="center" wrapText="1"/>
    </xf>
    <xf numFmtId="0" fontId="23" fillId="127" borderId="90" xfId="0" applyFont="1" applyFill="1" applyBorder="1" applyAlignment="1">
      <alignment vertical="center" wrapText="1"/>
    </xf>
    <xf numFmtId="0" fontId="23" fillId="127" borderId="75" xfId="0" applyFont="1" applyFill="1" applyBorder="1" applyAlignment="1">
      <alignment horizontal="left" vertical="top" wrapText="1"/>
    </xf>
    <xf numFmtId="0" fontId="23" fillId="127" borderId="73" xfId="0" applyFont="1" applyFill="1" applyBorder="1" applyAlignment="1">
      <alignment vertical="center" wrapText="1"/>
    </xf>
    <xf numFmtId="0" fontId="60" fillId="127" borderId="75" xfId="0" applyFont="1" applyFill="1" applyBorder="1" applyAlignment="1">
      <alignment vertical="center" wrapText="1"/>
    </xf>
    <xf numFmtId="0" fontId="49" fillId="127" borderId="75" xfId="0" applyFont="1" applyFill="1" applyBorder="1" applyAlignment="1">
      <alignment vertical="center" wrapText="1"/>
    </xf>
    <xf numFmtId="0" fontId="23" fillId="127" borderId="0" xfId="0" applyFont="1" applyFill="1" applyBorder="1" applyAlignment="1" applyProtection="1">
      <alignment horizontal="left" vertical="center" wrapText="1"/>
      <protection locked="0"/>
    </xf>
    <xf numFmtId="0" fontId="23" fillId="127" borderId="0" xfId="0" applyFont="1" applyFill="1" applyBorder="1" applyAlignment="1" applyProtection="1">
      <alignment horizontal="right" wrapText="1"/>
      <protection locked="0"/>
    </xf>
    <xf numFmtId="0" fontId="19" fillId="127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vertical="top" textRotation="180" wrapText="1"/>
      <protection locked="0"/>
    </xf>
    <xf numFmtId="0" fontId="19" fillId="0" borderId="44" xfId="0" applyFont="1" applyFill="1" applyBorder="1" applyAlignment="1" applyProtection="1">
      <alignment vertical="top" textRotation="180" wrapText="1"/>
      <protection locked="0"/>
    </xf>
    <xf numFmtId="0" fontId="61" fillId="127" borderId="75" xfId="0" applyFont="1" applyFill="1" applyBorder="1" applyAlignment="1">
      <alignment vertical="center" wrapText="1"/>
    </xf>
    <xf numFmtId="0" fontId="23" fillId="127" borderId="84" xfId="0" applyFont="1" applyFill="1" applyBorder="1" applyAlignment="1">
      <alignment horizontal="left" vertical="center" wrapText="1"/>
    </xf>
    <xf numFmtId="0" fontId="19" fillId="115" borderId="0" xfId="0" applyFont="1" applyFill="1" applyBorder="1" applyAlignment="1" applyProtection="1">
      <alignment/>
      <protection locked="0"/>
    </xf>
    <xf numFmtId="0" fontId="19" fillId="127" borderId="91" xfId="0" applyFont="1" applyFill="1" applyBorder="1" applyAlignment="1">
      <alignment horizontal="left" vertical="center" wrapText="1"/>
    </xf>
    <xf numFmtId="0" fontId="19" fillId="127" borderId="92" xfId="0" applyFont="1" applyFill="1" applyBorder="1" applyAlignment="1">
      <alignment horizontal="left" vertical="center" wrapText="1"/>
    </xf>
    <xf numFmtId="1" fontId="23" fillId="127" borderId="79" xfId="0" applyNumberFormat="1" applyFont="1" applyFill="1" applyBorder="1" applyAlignment="1">
      <alignment horizontal="right" wrapText="1"/>
    </xf>
    <xf numFmtId="1" fontId="23" fillId="127" borderId="93" xfId="0" applyNumberFormat="1" applyFont="1" applyFill="1" applyBorder="1" applyAlignment="1">
      <alignment horizontal="right" wrapText="1"/>
    </xf>
    <xf numFmtId="0" fontId="23" fillId="127" borderId="0" xfId="0" applyFont="1" applyFill="1" applyBorder="1" applyAlignment="1">
      <alignment horizontal="left" vertical="center" wrapText="1"/>
    </xf>
    <xf numFmtId="1" fontId="23" fillId="127" borderId="0" xfId="0" applyNumberFormat="1" applyFont="1" applyFill="1" applyBorder="1" applyAlignment="1">
      <alignment horizontal="right" wrapText="1"/>
    </xf>
    <xf numFmtId="0" fontId="23" fillId="127" borderId="0" xfId="0" applyFont="1" applyFill="1" applyBorder="1" applyAlignment="1">
      <alignment horizontal="left" vertical="top" wrapText="1"/>
    </xf>
    <xf numFmtId="0" fontId="62" fillId="127" borderId="75" xfId="0" applyFont="1" applyFill="1" applyBorder="1" applyAlignment="1">
      <alignment vertical="center" wrapText="1"/>
    </xf>
    <xf numFmtId="0" fontId="19" fillId="127" borderId="0" xfId="0" applyFont="1" applyFill="1" applyBorder="1" applyAlignment="1" applyProtection="1">
      <alignment vertical="center" wrapText="1"/>
      <protection locked="0"/>
    </xf>
    <xf numFmtId="0" fontId="23" fillId="0" borderId="93" xfId="0" applyFont="1" applyFill="1" applyBorder="1" applyAlignment="1">
      <alignment horizontal="right" wrapText="1"/>
    </xf>
    <xf numFmtId="0" fontId="23" fillId="127" borderId="93" xfId="0" applyFont="1" applyFill="1" applyBorder="1" applyAlignment="1">
      <alignment horizontal="right" wrapText="1"/>
    </xf>
    <xf numFmtId="0" fontId="26" fillId="0" borderId="0" xfId="803" applyNumberFormat="1" applyFont="1" applyFill="1" applyBorder="1" applyAlignment="1" applyProtection="1">
      <alignment vertical="center" textRotation="180" wrapText="1"/>
      <protection locked="0"/>
    </xf>
    <xf numFmtId="0" fontId="23" fillId="127" borderId="0" xfId="0" applyFont="1" applyFill="1" applyBorder="1" applyAlignment="1">
      <alignment vertical="center" wrapText="1"/>
    </xf>
    <xf numFmtId="0" fontId="23" fillId="127" borderId="0" xfId="0" applyFont="1" applyFill="1" applyBorder="1" applyAlignment="1">
      <alignment horizontal="right" wrapText="1"/>
    </xf>
    <xf numFmtId="0" fontId="62" fillId="127" borderId="0" xfId="0" applyFont="1" applyFill="1" applyBorder="1" applyAlignment="1">
      <alignment vertical="center" wrapText="1"/>
    </xf>
    <xf numFmtId="0" fontId="26" fillId="127" borderId="0" xfId="803" applyNumberFormat="1" applyFont="1" applyFill="1" applyBorder="1" applyAlignment="1" applyProtection="1">
      <alignment vertical="center" textRotation="180" wrapText="1"/>
      <protection locked="0"/>
    </xf>
    <xf numFmtId="0" fontId="49" fillId="127" borderId="0" xfId="0" applyFont="1" applyFill="1" applyBorder="1" applyAlignment="1">
      <alignment vertical="center" wrapText="1"/>
    </xf>
    <xf numFmtId="0" fontId="61" fillId="127" borderId="0" xfId="0" applyFont="1" applyFill="1" applyBorder="1" applyAlignment="1">
      <alignment vertical="center" wrapText="1"/>
    </xf>
    <xf numFmtId="0" fontId="63" fillId="127" borderId="0" xfId="0" applyFont="1" applyFill="1" applyBorder="1" applyAlignment="1">
      <alignment vertical="center" wrapText="1"/>
    </xf>
    <xf numFmtId="0" fontId="64" fillId="127" borderId="0" xfId="0" applyFont="1" applyFill="1" applyBorder="1" applyAlignment="1">
      <alignment vertical="center" wrapText="1"/>
    </xf>
    <xf numFmtId="0" fontId="19" fillId="0" borderId="67" xfId="0" applyFont="1" applyFill="1" applyBorder="1" applyAlignment="1" applyProtection="1">
      <alignment/>
      <protection locked="0"/>
    </xf>
    <xf numFmtId="0" fontId="20" fillId="0" borderId="75" xfId="0" applyFont="1" applyFill="1" applyBorder="1" applyAlignment="1">
      <alignment horizontal="center" vertical="center"/>
    </xf>
    <xf numFmtId="1" fontId="20" fillId="0" borderId="75" xfId="0" applyNumberFormat="1" applyFont="1" applyFill="1" applyBorder="1" applyAlignment="1">
      <alignment horizontal="right"/>
    </xf>
    <xf numFmtId="0" fontId="23" fillId="127" borderId="75" xfId="0" applyFont="1" applyFill="1" applyBorder="1" applyAlignment="1" applyProtection="1">
      <alignment horizontal="left" vertical="center" wrapText="1"/>
      <protection locked="0"/>
    </xf>
    <xf numFmtId="1" fontId="23" fillId="127" borderId="75" xfId="0" applyNumberFormat="1" applyFont="1" applyFill="1" applyBorder="1" applyAlignment="1" applyProtection="1">
      <alignment horizontal="right" wrapText="1"/>
      <protection locked="0"/>
    </xf>
    <xf numFmtId="0" fontId="22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vertical="center" wrapText="1"/>
      <protection locked="0"/>
    </xf>
    <xf numFmtId="0" fontId="27" fillId="5" borderId="0" xfId="0" applyFont="1" applyFill="1" applyBorder="1" applyAlignment="1" applyProtection="1">
      <alignment horizontal="right" wrapText="1"/>
      <protection locked="0"/>
    </xf>
    <xf numFmtId="0" fontId="29" fillId="127" borderId="42" xfId="1058" applyFont="1" applyFill="1" applyBorder="1" applyAlignment="1" applyProtection="1">
      <alignment horizontal="center" vertical="center" wrapText="1"/>
      <protection locked="0"/>
    </xf>
    <xf numFmtId="0" fontId="29" fillId="127" borderId="66" xfId="1058" applyFont="1" applyFill="1" applyBorder="1" applyAlignment="1" applyProtection="1">
      <alignment horizontal="center" vertical="center" wrapText="1"/>
      <protection locked="0"/>
    </xf>
    <xf numFmtId="0" fontId="29" fillId="127" borderId="62" xfId="1058" applyFont="1" applyFill="1" applyBorder="1" applyAlignment="1" applyProtection="1">
      <alignment horizontal="center" vertical="center" wrapText="1"/>
      <protection locked="0"/>
    </xf>
    <xf numFmtId="0" fontId="19" fillId="127" borderId="75" xfId="0" applyFont="1" applyFill="1" applyBorder="1" applyAlignment="1">
      <alignment horizontal="left" vertical="center" wrapText="1"/>
    </xf>
    <xf numFmtId="0" fontId="19" fillId="127" borderId="94" xfId="0" applyFont="1" applyFill="1" applyBorder="1" applyAlignment="1">
      <alignment horizontal="left" vertical="center" wrapText="1"/>
    </xf>
    <xf numFmtId="0" fontId="23" fillId="127" borderId="90" xfId="0" applyFont="1" applyFill="1" applyBorder="1" applyAlignment="1" applyProtection="1">
      <alignment horizontal="right" wrapText="1"/>
      <protection/>
    </xf>
    <xf numFmtId="1" fontId="23" fillId="127" borderId="90" xfId="0" applyNumberFormat="1" applyFont="1" applyFill="1" applyBorder="1" applyAlignment="1" applyProtection="1">
      <alignment horizontal="right" wrapText="1"/>
      <protection/>
    </xf>
    <xf numFmtId="0" fontId="23" fillId="127" borderId="84" xfId="0" applyFont="1" applyFill="1" applyBorder="1" applyAlignment="1">
      <alignment vertical="center" wrapText="1"/>
    </xf>
    <xf numFmtId="0" fontId="19" fillId="105" borderId="0" xfId="0" applyFont="1" applyFill="1" applyBorder="1" applyAlignment="1" applyProtection="1">
      <alignment horizontal="center" vertical="center" wrapText="1"/>
      <protection locked="0"/>
    </xf>
    <xf numFmtId="0" fontId="19" fillId="105" borderId="75" xfId="0" applyFont="1" applyFill="1" applyBorder="1" applyAlignment="1" applyProtection="1">
      <alignment vertical="center" wrapText="1"/>
      <protection locked="0"/>
    </xf>
    <xf numFmtId="0" fontId="23" fillId="0" borderId="75" xfId="0" applyFont="1" applyFill="1" applyBorder="1" applyAlignment="1">
      <alignment vertical="center" wrapText="1"/>
    </xf>
    <xf numFmtId="0" fontId="60" fillId="0" borderId="75" xfId="0" applyFont="1" applyFill="1" applyBorder="1" applyAlignment="1">
      <alignment vertical="center" wrapText="1"/>
    </xf>
    <xf numFmtId="0" fontId="59" fillId="0" borderId="75" xfId="0" applyFont="1" applyFill="1" applyBorder="1" applyAlignment="1">
      <alignment vertical="center" wrapText="1"/>
    </xf>
    <xf numFmtId="0" fontId="61" fillId="0" borderId="75" xfId="0" applyFont="1" applyFill="1" applyBorder="1" applyAlignment="1">
      <alignment vertical="center" wrapText="1"/>
    </xf>
    <xf numFmtId="0" fontId="23" fillId="0" borderId="84" xfId="0" applyFont="1" applyFill="1" applyBorder="1" applyAlignment="1">
      <alignment horizontal="left" vertical="center" wrapText="1"/>
    </xf>
    <xf numFmtId="0" fontId="19" fillId="0" borderId="95" xfId="1058" applyFont="1" applyFill="1" applyBorder="1" applyAlignment="1" applyProtection="1">
      <alignment horizontal="left" vertical="center" wrapText="1"/>
      <protection/>
    </xf>
    <xf numFmtId="0" fontId="23" fillId="127" borderId="96" xfId="0" applyFont="1" applyFill="1" applyBorder="1" applyAlignment="1">
      <alignment vertical="center" wrapText="1"/>
    </xf>
    <xf numFmtId="0" fontId="23" fillId="127" borderId="96" xfId="0" applyFont="1" applyFill="1" applyBorder="1" applyAlignment="1">
      <alignment horizontal="right" wrapText="1"/>
    </xf>
    <xf numFmtId="0" fontId="23" fillId="127" borderId="84" xfId="0" applyFont="1" applyFill="1" applyBorder="1" applyAlignment="1">
      <alignment horizontal="right" wrapText="1"/>
    </xf>
    <xf numFmtId="1" fontId="23" fillId="0" borderId="75" xfId="0" applyNumberFormat="1" applyFont="1" applyFill="1" applyBorder="1" applyAlignment="1">
      <alignment horizontal="right" wrapText="1"/>
    </xf>
    <xf numFmtId="0" fontId="63" fillId="0" borderId="75" xfId="0" applyFont="1" applyFill="1" applyBorder="1" applyAlignment="1">
      <alignment vertical="center" wrapText="1"/>
    </xf>
    <xf numFmtId="0" fontId="19" fillId="0" borderId="75" xfId="0" applyFont="1" applyFill="1" applyBorder="1" applyAlignment="1">
      <alignment/>
    </xf>
    <xf numFmtId="0" fontId="19" fillId="128" borderId="0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left" vertical="top" wrapText="1"/>
    </xf>
    <xf numFmtId="0" fontId="49" fillId="0" borderId="75" xfId="1078" applyFont="1" applyFill="1" applyBorder="1" applyAlignment="1">
      <alignment vertical="center" wrapText="1"/>
      <protection/>
    </xf>
    <xf numFmtId="0" fontId="49" fillId="0" borderId="75" xfId="1082" applyFont="1" applyFill="1" applyBorder="1" applyAlignment="1">
      <alignment vertical="center" wrapText="1"/>
      <protection/>
    </xf>
    <xf numFmtId="0" fontId="49" fillId="0" borderId="75" xfId="949" applyFont="1" applyFill="1" applyBorder="1" applyAlignment="1">
      <alignment vertical="center" wrapText="1"/>
      <protection/>
    </xf>
    <xf numFmtId="0" fontId="65" fillId="0" borderId="75" xfId="949" applyFont="1" applyFill="1" applyBorder="1" applyAlignment="1">
      <alignment vertical="center" wrapText="1"/>
      <protection/>
    </xf>
    <xf numFmtId="0" fontId="60" fillId="0" borderId="93" xfId="0" applyFont="1" applyFill="1" applyBorder="1" applyAlignment="1">
      <alignment vertical="center" wrapText="1"/>
    </xf>
    <xf numFmtId="0" fontId="64" fillId="0" borderId="75" xfId="0" applyFont="1" applyFill="1" applyBorder="1" applyAlignment="1">
      <alignment vertical="center" wrapText="1"/>
    </xf>
    <xf numFmtId="0" fontId="23" fillId="72" borderId="75" xfId="0" applyFont="1" applyFill="1" applyBorder="1" applyAlignment="1" applyProtection="1">
      <alignment vertical="center" wrapText="1"/>
      <protection locked="0"/>
    </xf>
    <xf numFmtId="0" fontId="23" fillId="129" borderId="75" xfId="0" applyFont="1" applyFill="1" applyBorder="1" applyAlignment="1">
      <alignment vertical="center" wrapText="1"/>
    </xf>
    <xf numFmtId="0" fontId="19" fillId="129" borderId="0" xfId="0" applyFont="1" applyFill="1" applyBorder="1" applyAlignment="1">
      <alignment horizontal="left" vertical="center" wrapText="1"/>
    </xf>
    <xf numFmtId="0" fontId="23" fillId="129" borderId="75" xfId="0" applyFont="1" applyFill="1" applyBorder="1" applyAlignment="1">
      <alignment horizontal="left" vertical="center" wrapText="1"/>
    </xf>
    <xf numFmtId="0" fontId="23" fillId="129" borderId="75" xfId="0" applyFont="1" applyFill="1" applyBorder="1" applyAlignment="1">
      <alignment horizontal="left" vertical="top" wrapText="1"/>
    </xf>
    <xf numFmtId="0" fontId="59" fillId="129" borderId="75" xfId="0" applyFont="1" applyFill="1" applyBorder="1" applyAlignment="1">
      <alignment vertical="center" wrapText="1"/>
    </xf>
    <xf numFmtId="0" fontId="60" fillId="129" borderId="75" xfId="0" applyFont="1" applyFill="1" applyBorder="1" applyAlignment="1">
      <alignment vertical="center" wrapText="1"/>
    </xf>
    <xf numFmtId="0" fontId="64" fillId="129" borderId="75" xfId="0" applyFont="1" applyFill="1" applyBorder="1" applyAlignment="1">
      <alignment vertical="center" wrapText="1"/>
    </xf>
    <xf numFmtId="0" fontId="33" fillId="0" borderId="0" xfId="1087" applyFont="1" applyFill="1" applyBorder="1" applyAlignment="1">
      <alignment vertical="center" wrapText="1"/>
      <protection/>
    </xf>
    <xf numFmtId="0" fontId="19" fillId="0" borderId="80" xfId="0" applyFont="1" applyFill="1" applyBorder="1" applyAlignment="1" applyProtection="1">
      <alignment horizontal="center" vertical="center" textRotation="90" wrapText="1"/>
      <protection locked="0"/>
    </xf>
    <xf numFmtId="0" fontId="33" fillId="0" borderId="0" xfId="949" applyFont="1" applyFill="1" applyBorder="1" applyAlignment="1">
      <alignment vertical="center" wrapText="1"/>
      <protection/>
    </xf>
    <xf numFmtId="166" fontId="33" fillId="0" borderId="0" xfId="949" applyNumberFormat="1" applyFont="1" applyFill="1" applyBorder="1" applyAlignment="1">
      <alignment vertical="center" wrapText="1"/>
      <protection/>
    </xf>
    <xf numFmtId="1" fontId="23" fillId="0" borderId="90" xfId="0" applyNumberFormat="1" applyFont="1" applyFill="1" applyBorder="1" applyAlignment="1" applyProtection="1">
      <alignment horizontal="right" wrapText="1"/>
      <protection/>
    </xf>
    <xf numFmtId="0" fontId="23" fillId="0" borderId="90" xfId="0" applyFont="1" applyFill="1" applyBorder="1" applyAlignment="1" applyProtection="1">
      <alignment horizontal="right" wrapText="1"/>
      <protection/>
    </xf>
    <xf numFmtId="0" fontId="19" fillId="0" borderId="0" xfId="0" applyFont="1" applyFill="1" applyBorder="1" applyAlignment="1">
      <alignment horizontal="center" vertical="center"/>
    </xf>
    <xf numFmtId="0" fontId="33" fillId="129" borderId="97" xfId="949" applyFont="1" applyFill="1" applyBorder="1" applyAlignment="1">
      <alignment vertical="center" wrapText="1"/>
      <protection/>
    </xf>
    <xf numFmtId="0" fontId="33" fillId="129" borderId="62" xfId="1087" applyFont="1" applyFill="1" applyBorder="1" applyAlignment="1">
      <alignment vertical="center" wrapText="1"/>
      <protection/>
    </xf>
    <xf numFmtId="0" fontId="33" fillId="129" borderId="97" xfId="1087" applyFont="1" applyFill="1" applyBorder="1" applyAlignment="1">
      <alignment vertical="center" wrapText="1"/>
      <protection/>
    </xf>
    <xf numFmtId="0" fontId="33" fillId="129" borderId="62" xfId="1087" applyFont="1" applyFill="1" applyBorder="1" applyAlignment="1">
      <alignment vertical="center" wrapText="1"/>
      <protection/>
    </xf>
    <xf numFmtId="0" fontId="33" fillId="129" borderId="62" xfId="949" applyFont="1" applyFill="1" applyBorder="1" applyAlignment="1">
      <alignment vertical="center" wrapText="1"/>
      <protection/>
    </xf>
    <xf numFmtId="166" fontId="33" fillId="129" borderId="62" xfId="949" applyNumberFormat="1" applyFont="1" applyFill="1" applyBorder="1" applyAlignment="1">
      <alignment vertical="center" wrapText="1"/>
      <protection/>
    </xf>
    <xf numFmtId="0" fontId="33" fillId="129" borderId="62" xfId="1087" applyFont="1" applyFill="1" applyBorder="1" applyAlignment="1">
      <alignment vertical="center" wrapText="1"/>
      <protection/>
    </xf>
    <xf numFmtId="0" fontId="33" fillId="129" borderId="62" xfId="949" applyFont="1" applyFill="1" applyBorder="1" applyAlignment="1">
      <alignment vertical="center" wrapText="1"/>
      <protection/>
    </xf>
    <xf numFmtId="0" fontId="33" fillId="129" borderId="62" xfId="1087" applyFont="1" applyFill="1" applyBorder="1" applyAlignment="1">
      <alignment vertical="center" wrapText="1"/>
      <protection/>
    </xf>
    <xf numFmtId="0" fontId="33" fillId="129" borderId="98" xfId="1087" applyFont="1" applyFill="1" applyBorder="1" applyAlignment="1">
      <alignment vertical="center" wrapText="1"/>
      <protection/>
    </xf>
    <xf numFmtId="0" fontId="33" fillId="129" borderId="62" xfId="949" applyFont="1" applyFill="1" applyBorder="1" applyAlignment="1">
      <alignment vertical="center" wrapText="1"/>
      <protection/>
    </xf>
    <xf numFmtId="2" fontId="33" fillId="129" borderId="62" xfId="1087" applyNumberFormat="1" applyFont="1" applyFill="1" applyBorder="1" applyAlignment="1">
      <alignment vertical="center" wrapText="1"/>
      <protection/>
    </xf>
    <xf numFmtId="0" fontId="33" fillId="129" borderId="62" xfId="1087" applyFont="1" applyFill="1" applyBorder="1" applyAlignment="1">
      <alignment vertical="center" wrapText="1"/>
      <protection/>
    </xf>
    <xf numFmtId="0" fontId="33" fillId="129" borderId="98" xfId="1087" applyFont="1" applyFill="1" applyBorder="1" applyAlignment="1">
      <alignment vertical="center" wrapText="1"/>
      <protection/>
    </xf>
    <xf numFmtId="0" fontId="33" fillId="129" borderId="62" xfId="949" applyFont="1" applyFill="1" applyBorder="1" applyAlignment="1">
      <alignment vertical="center" wrapText="1"/>
      <protection/>
    </xf>
    <xf numFmtId="2" fontId="33" fillId="129" borderId="62" xfId="1087" applyNumberFormat="1" applyFont="1" applyFill="1" applyBorder="1" applyAlignment="1">
      <alignment vertical="center" wrapText="1"/>
      <protection/>
    </xf>
    <xf numFmtId="166" fontId="33" fillId="129" borderId="62" xfId="949" applyNumberFormat="1" applyFont="1" applyFill="1" applyBorder="1" applyAlignment="1">
      <alignment vertical="center" wrapText="1"/>
      <protection/>
    </xf>
    <xf numFmtId="0" fontId="33" fillId="129" borderId="62" xfId="1087" applyFont="1" applyFill="1" applyBorder="1" applyAlignment="1">
      <alignment vertical="center" wrapText="1"/>
      <protection/>
    </xf>
    <xf numFmtId="0" fontId="33" fillId="129" borderId="62" xfId="949" applyFont="1" applyFill="1" applyBorder="1" applyAlignment="1">
      <alignment vertical="center" wrapText="1"/>
      <protection/>
    </xf>
    <xf numFmtId="0" fontId="63" fillId="0" borderId="99" xfId="0" applyFont="1" applyFill="1" applyBorder="1" applyAlignment="1">
      <alignment horizontal="center" vertical="center"/>
    </xf>
    <xf numFmtId="0" fontId="49" fillId="0" borderId="91" xfId="0" applyFont="1" applyFill="1" applyBorder="1" applyAlignment="1">
      <alignment horizontal="center" vertical="center"/>
    </xf>
    <xf numFmtId="0" fontId="63" fillId="0" borderId="100" xfId="0" applyFont="1" applyFill="1" applyBorder="1" applyAlignment="1">
      <alignment horizontal="center" vertical="center" wrapText="1"/>
    </xf>
    <xf numFmtId="0" fontId="49" fillId="27" borderId="101" xfId="0" applyFont="1" applyFill="1" applyBorder="1" applyAlignment="1">
      <alignment vertical="center" wrapText="1"/>
    </xf>
    <xf numFmtId="0" fontId="49" fillId="0" borderId="102" xfId="0" applyFont="1" applyFill="1" applyBorder="1" applyAlignment="1">
      <alignment horizontal="center" vertical="center" wrapText="1"/>
    </xf>
    <xf numFmtId="0" fontId="49" fillId="127" borderId="66" xfId="0" applyFont="1" applyFill="1" applyBorder="1" applyAlignment="1">
      <alignment horizontal="center" vertical="center" wrapText="1"/>
    </xf>
    <xf numFmtId="0" fontId="49" fillId="124" borderId="0" xfId="0" applyFont="1" applyFill="1" applyBorder="1" applyAlignment="1">
      <alignment horizontal="center" vertical="center" wrapText="1"/>
    </xf>
    <xf numFmtId="0" fontId="63" fillId="0" borderId="103" xfId="0" applyFont="1" applyFill="1" applyBorder="1" applyAlignment="1">
      <alignment horizontal="center" vertical="center" wrapText="1"/>
    </xf>
    <xf numFmtId="0" fontId="63" fillId="0" borderId="104" xfId="0" applyFont="1" applyFill="1" applyBorder="1" applyAlignment="1">
      <alignment horizontal="center" vertical="center" wrapText="1"/>
    </xf>
    <xf numFmtId="0" fontId="49" fillId="0" borderId="101" xfId="0" applyFont="1" applyBorder="1" applyAlignment="1">
      <alignment vertical="center" wrapText="1"/>
    </xf>
    <xf numFmtId="0" fontId="49" fillId="0" borderId="65" xfId="0" applyFont="1" applyFill="1" applyBorder="1" applyAlignment="1">
      <alignment horizontal="center" vertical="center" wrapText="1"/>
    </xf>
    <xf numFmtId="0" fontId="49" fillId="127" borderId="62" xfId="0" applyFont="1" applyFill="1" applyBorder="1" applyAlignment="1">
      <alignment horizontal="center" vertical="center" wrapText="1"/>
    </xf>
    <xf numFmtId="0" fontId="63" fillId="0" borderId="105" xfId="0" applyFont="1" applyFill="1" applyBorder="1" applyAlignment="1">
      <alignment horizontal="center" vertical="center" wrapText="1"/>
    </xf>
    <xf numFmtId="0" fontId="49" fillId="125" borderId="0" xfId="0" applyFont="1" applyFill="1" applyBorder="1" applyAlignment="1">
      <alignment horizontal="center" vertical="center" wrapText="1"/>
    </xf>
    <xf numFmtId="0" fontId="49" fillId="0" borderId="101" xfId="0" applyFont="1" applyFill="1" applyBorder="1" applyAlignment="1">
      <alignment horizontal="center" vertical="center" wrapText="1"/>
    </xf>
    <xf numFmtId="0" fontId="49" fillId="96" borderId="65" xfId="0" applyFont="1" applyFill="1" applyBorder="1" applyAlignment="1">
      <alignment horizontal="center" vertical="center" wrapText="1"/>
    </xf>
    <xf numFmtId="0" fontId="49" fillId="96" borderId="0" xfId="0" applyFont="1" applyFill="1" applyBorder="1" applyAlignment="1">
      <alignment/>
    </xf>
    <xf numFmtId="0" fontId="63" fillId="0" borderId="106" xfId="0" applyFont="1" applyFill="1" applyBorder="1" applyAlignment="1">
      <alignment horizontal="center" vertical="center" wrapText="1"/>
    </xf>
    <xf numFmtId="0" fontId="49" fillId="0" borderId="107" xfId="0" applyFont="1" applyBorder="1" applyAlignment="1">
      <alignment vertical="center" wrapText="1"/>
    </xf>
    <xf numFmtId="0" fontId="49" fillId="0" borderId="108" xfId="0" applyFont="1" applyFill="1" applyBorder="1" applyAlignment="1">
      <alignment horizontal="center" vertical="center" wrapText="1"/>
    </xf>
    <xf numFmtId="0" fontId="49" fillId="127" borderId="109" xfId="0" applyFont="1" applyFill="1" applyBorder="1" applyAlignment="1">
      <alignment horizontal="center" vertical="center" wrapText="1"/>
    </xf>
    <xf numFmtId="0" fontId="49" fillId="124" borderId="85" xfId="0" applyFont="1" applyFill="1" applyBorder="1" applyAlignment="1">
      <alignment horizontal="center" vertical="center" wrapText="1"/>
    </xf>
    <xf numFmtId="0" fontId="49" fillId="0" borderId="102" xfId="0" applyFont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63" fillId="0" borderId="104" xfId="0" applyFont="1" applyFill="1" applyBorder="1" applyAlignment="1">
      <alignment horizontal="center" vertical="center"/>
    </xf>
    <xf numFmtId="0" fontId="63" fillId="0" borderId="110" xfId="0" applyFont="1" applyFill="1" applyBorder="1" applyAlignment="1">
      <alignment horizontal="center" vertical="center"/>
    </xf>
    <xf numFmtId="0" fontId="63" fillId="0" borderId="111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 wrapText="1"/>
    </xf>
    <xf numFmtId="0" fontId="49" fillId="0" borderId="61" xfId="0" applyFont="1" applyFill="1" applyBorder="1" applyAlignment="1">
      <alignment horizontal="center" vertical="center" wrapText="1"/>
    </xf>
    <xf numFmtId="0" fontId="63" fillId="0" borderId="112" xfId="0" applyFont="1" applyFill="1" applyBorder="1" applyAlignment="1">
      <alignment horizontal="center" vertical="center"/>
    </xf>
    <xf numFmtId="0" fontId="49" fillId="0" borderId="113" xfId="0" applyFont="1" applyFill="1" applyBorder="1" applyAlignment="1">
      <alignment horizontal="center" vertical="center" wrapText="1"/>
    </xf>
    <xf numFmtId="0" fontId="49" fillId="0" borderId="114" xfId="0" applyFont="1" applyFill="1" applyBorder="1" applyAlignment="1">
      <alignment horizontal="center" vertical="center" wrapText="1"/>
    </xf>
    <xf numFmtId="0" fontId="49" fillId="125" borderId="85" xfId="0" applyFont="1" applyFill="1" applyBorder="1" applyAlignment="1">
      <alignment horizontal="center" vertical="center" wrapText="1"/>
    </xf>
    <xf numFmtId="0" fontId="63" fillId="0" borderId="11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106" xfId="0" applyFont="1" applyFill="1" applyBorder="1" applyAlignment="1">
      <alignment horizontal="center" vertical="center"/>
    </xf>
    <xf numFmtId="0" fontId="63" fillId="0" borderId="85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0" borderId="68" xfId="0" applyFont="1" applyFill="1" applyBorder="1" applyAlignment="1">
      <alignment horizontal="center"/>
    </xf>
    <xf numFmtId="0" fontId="49" fillId="0" borderId="84" xfId="0" applyFont="1" applyFill="1" applyBorder="1" applyAlignment="1">
      <alignment horizontal="center"/>
    </xf>
    <xf numFmtId="0" fontId="63" fillId="0" borderId="116" xfId="0" applyFont="1" applyFill="1" applyBorder="1" applyAlignment="1">
      <alignment horizontal="center" vertical="center"/>
    </xf>
    <xf numFmtId="0" fontId="49" fillId="0" borderId="113" xfId="0" applyFont="1" applyFill="1" applyBorder="1" applyAlignment="1">
      <alignment horizontal="center"/>
    </xf>
    <xf numFmtId="0" fontId="63" fillId="0" borderId="117" xfId="0" applyFont="1" applyFill="1" applyBorder="1" applyAlignment="1">
      <alignment horizontal="center" vertical="center"/>
    </xf>
    <xf numFmtId="0" fontId="49" fillId="0" borderId="90" xfId="0" applyFont="1" applyFill="1" applyBorder="1" applyAlignment="1">
      <alignment horizontal="center"/>
    </xf>
    <xf numFmtId="0" fontId="63" fillId="0" borderId="118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/>
    </xf>
    <xf numFmtId="0" fontId="49" fillId="27" borderId="0" xfId="0" applyFont="1" applyFill="1" applyBorder="1" applyAlignment="1">
      <alignment horizontal="center" vertical="center" wrapText="1"/>
    </xf>
    <xf numFmtId="0" fontId="63" fillId="0" borderId="119" xfId="0" applyFont="1" applyFill="1" applyBorder="1" applyAlignment="1">
      <alignment horizontal="center" vertical="center"/>
    </xf>
    <xf numFmtId="0" fontId="49" fillId="127" borderId="68" xfId="0" applyFont="1" applyFill="1" applyBorder="1" applyAlignment="1">
      <alignment horizontal="center" vertical="center" wrapText="1"/>
    </xf>
    <xf numFmtId="0" fontId="74" fillId="0" borderId="120" xfId="0" applyFont="1" applyFill="1" applyBorder="1" applyAlignment="1">
      <alignment horizontal="center" vertical="center" wrapText="1"/>
    </xf>
    <xf numFmtId="0" fontId="49" fillId="127" borderId="121" xfId="0" applyFont="1" applyFill="1" applyBorder="1" applyAlignment="1">
      <alignment horizontal="center" vertical="center" wrapText="1"/>
    </xf>
    <xf numFmtId="0" fontId="63" fillId="0" borderId="122" xfId="0" applyFont="1" applyFill="1" applyBorder="1" applyAlignment="1">
      <alignment horizontal="center" vertical="center" wrapText="1"/>
    </xf>
    <xf numFmtId="0" fontId="49" fillId="0" borderId="90" xfId="0" applyFont="1" applyBorder="1" applyAlignment="1">
      <alignment/>
    </xf>
    <xf numFmtId="0" fontId="49" fillId="130" borderId="90" xfId="0" applyFont="1" applyFill="1" applyBorder="1" applyAlignment="1">
      <alignment horizontal="center" vertical="center" wrapText="1"/>
    </xf>
    <xf numFmtId="0" fontId="49" fillId="0" borderId="75" xfId="0" applyFont="1" applyBorder="1" applyAlignment="1">
      <alignment/>
    </xf>
    <xf numFmtId="0" fontId="49" fillId="130" borderId="75" xfId="0" applyFont="1" applyFill="1" applyBorder="1" applyAlignment="1">
      <alignment horizontal="center" vertical="center" wrapText="1"/>
    </xf>
    <xf numFmtId="0" fontId="23" fillId="128" borderId="123" xfId="0" applyFont="1" applyFill="1" applyBorder="1" applyAlignment="1" applyProtection="1">
      <alignment horizontal="center" vertical="center" wrapText="1"/>
      <protection/>
    </xf>
    <xf numFmtId="0" fontId="23" fillId="128" borderId="124" xfId="0" applyFont="1" applyFill="1" applyBorder="1" applyAlignment="1" applyProtection="1">
      <alignment horizontal="center" vertical="center" wrapText="1"/>
      <protection/>
    </xf>
    <xf numFmtId="0" fontId="23" fillId="128" borderId="125" xfId="0" applyFont="1" applyFill="1" applyBorder="1" applyAlignment="1" applyProtection="1">
      <alignment horizontal="center" vertical="center" wrapText="1"/>
      <protection/>
    </xf>
    <xf numFmtId="0" fontId="19" fillId="0" borderId="84" xfId="0" applyFont="1" applyFill="1" applyBorder="1" applyAlignment="1">
      <alignment horizontal="left" vertical="center" wrapText="1"/>
    </xf>
    <xf numFmtId="0" fontId="19" fillId="0" borderId="118" xfId="0" applyFont="1" applyFill="1" applyBorder="1" applyAlignment="1">
      <alignment horizontal="left" vertical="center" wrapText="1"/>
    </xf>
    <xf numFmtId="0" fontId="19" fillId="0" borderId="75" xfId="0" applyFont="1" applyFill="1" applyBorder="1" applyAlignment="1">
      <alignment horizontal="left" vertical="center" wrapText="1"/>
    </xf>
    <xf numFmtId="0" fontId="19" fillId="129" borderId="75" xfId="0" applyFont="1" applyFill="1" applyBorder="1" applyAlignment="1">
      <alignment horizontal="left" vertical="center" wrapText="1"/>
    </xf>
    <xf numFmtId="0" fontId="23" fillId="127" borderId="75" xfId="0" applyFont="1" applyFill="1" applyBorder="1" applyAlignment="1">
      <alignment horizontal="right" wrapText="1"/>
    </xf>
    <xf numFmtId="1" fontId="23" fillId="127" borderId="93" xfId="0" applyNumberFormat="1" applyFont="1" applyFill="1" applyBorder="1" applyAlignment="1">
      <alignment horizontal="right" wrapText="1"/>
    </xf>
    <xf numFmtId="0" fontId="21" fillId="131" borderId="51" xfId="771" applyNumberFormat="1" applyFont="1" applyFill="1" applyBorder="1" applyAlignment="1" applyProtection="1">
      <alignment horizontal="center" vertical="center" wrapText="1"/>
      <protection locked="0"/>
    </xf>
    <xf numFmtId="0" fontId="21" fillId="131" borderId="126" xfId="771" applyNumberFormat="1" applyFont="1" applyFill="1" applyBorder="1" applyAlignment="1" applyProtection="1">
      <alignment horizontal="center" vertical="center" wrapText="1"/>
      <protection locked="0"/>
    </xf>
    <xf numFmtId="0" fontId="21" fillId="131" borderId="75" xfId="771" applyNumberFormat="1" applyFont="1" applyFill="1" applyBorder="1" applyAlignment="1" applyProtection="1">
      <alignment horizontal="center" vertical="center" wrapText="1"/>
      <protection locked="0"/>
    </xf>
    <xf numFmtId="1" fontId="23" fillId="127" borderId="75" xfId="0" applyNumberFormat="1" applyFont="1" applyFill="1" applyBorder="1" applyAlignment="1">
      <alignment horizontal="right" wrapText="1"/>
    </xf>
    <xf numFmtId="0" fontId="23" fillId="0" borderId="75" xfId="0" applyFont="1" applyFill="1" applyBorder="1" applyAlignment="1">
      <alignment horizontal="right" wrapText="1"/>
    </xf>
    <xf numFmtId="0" fontId="27" fillId="5" borderId="127" xfId="0" applyFont="1" applyFill="1" applyBorder="1" applyAlignment="1" applyProtection="1">
      <alignment horizontal="center" vertical="center" wrapText="1"/>
      <protection locked="0"/>
    </xf>
    <xf numFmtId="0" fontId="27" fillId="5" borderId="128" xfId="0" applyFont="1" applyFill="1" applyBorder="1" applyAlignment="1" applyProtection="1">
      <alignment horizontal="center" vertical="center" wrapText="1"/>
      <protection locked="0"/>
    </xf>
    <xf numFmtId="0" fontId="19" fillId="0" borderId="99" xfId="0" applyFont="1" applyFill="1" applyBorder="1" applyAlignment="1">
      <alignment horizontal="left" vertical="center" wrapText="1"/>
    </xf>
    <xf numFmtId="0" fontId="31" fillId="0" borderId="75" xfId="949" applyFont="1" applyFill="1" applyBorder="1" applyAlignment="1">
      <alignment vertical="center" wrapText="1"/>
      <protection/>
    </xf>
    <xf numFmtId="0" fontId="31" fillId="129" borderId="75" xfId="949" applyFont="1" applyFill="1" applyBorder="1" applyAlignment="1">
      <alignment vertical="center" wrapText="1"/>
      <protection/>
    </xf>
    <xf numFmtId="0" fontId="21" fillId="131" borderId="39" xfId="771" applyNumberFormat="1" applyFont="1" applyFill="1" applyBorder="1" applyAlignment="1" applyProtection="1">
      <alignment horizontal="center" vertical="center" wrapText="1"/>
      <protection locked="0"/>
    </xf>
    <xf numFmtId="0" fontId="21" fillId="131" borderId="50" xfId="771" applyNumberFormat="1" applyFont="1" applyFill="1" applyBorder="1" applyAlignment="1" applyProtection="1">
      <alignment horizontal="center" vertical="center" wrapText="1"/>
      <protection locked="0"/>
    </xf>
    <xf numFmtId="1" fontId="23" fillId="127" borderId="0" xfId="0" applyNumberFormat="1" applyFont="1" applyFill="1" applyBorder="1" applyAlignment="1">
      <alignment horizontal="right" wrapText="1"/>
    </xf>
    <xf numFmtId="0" fontId="23" fillId="127" borderId="75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left" vertical="center" wrapText="1"/>
    </xf>
    <xf numFmtId="0" fontId="19" fillId="0" borderId="129" xfId="0" applyFont="1" applyFill="1" applyBorder="1" applyAlignment="1">
      <alignment horizontal="left" vertical="center" wrapText="1"/>
    </xf>
    <xf numFmtId="0" fontId="19" fillId="0" borderId="130" xfId="0" applyFont="1" applyFill="1" applyBorder="1" applyAlignment="1">
      <alignment horizontal="left" vertical="center" wrapText="1"/>
    </xf>
    <xf numFmtId="0" fontId="19" fillId="0" borderId="131" xfId="0" applyFont="1" applyFill="1" applyBorder="1" applyAlignment="1">
      <alignment horizontal="left" vertical="center" wrapText="1"/>
    </xf>
    <xf numFmtId="0" fontId="19" fillId="0" borderId="132" xfId="0" applyFont="1" applyFill="1" applyBorder="1" applyAlignment="1">
      <alignment horizontal="left" vertical="center" wrapText="1"/>
    </xf>
    <xf numFmtId="0" fontId="19" fillId="0" borderId="133" xfId="0" applyFont="1" applyFill="1" applyBorder="1" applyAlignment="1">
      <alignment horizontal="left" vertical="center" wrapText="1"/>
    </xf>
    <xf numFmtId="0" fontId="27" fillId="5" borderId="51" xfId="0" applyFont="1" applyFill="1" applyBorder="1" applyAlignment="1" applyProtection="1">
      <alignment horizontal="center" vertical="center" wrapText="1"/>
      <protection locked="0"/>
    </xf>
    <xf numFmtId="0" fontId="31" fillId="0" borderId="75" xfId="949" applyFont="1" applyFill="1" applyBorder="1" applyAlignment="1">
      <alignment horizontal="left" vertical="center" wrapText="1"/>
      <protection/>
    </xf>
    <xf numFmtId="0" fontId="31" fillId="132" borderId="75" xfId="949" applyFont="1" applyFill="1" applyBorder="1" applyAlignment="1">
      <alignment horizontal="left" vertical="center" wrapText="1"/>
      <protection/>
    </xf>
    <xf numFmtId="0" fontId="30" fillId="0" borderId="0" xfId="949" applyFont="1" applyFill="1" applyBorder="1" applyAlignment="1">
      <alignment horizontal="left" vertical="center" wrapText="1"/>
      <protection/>
    </xf>
    <xf numFmtId="0" fontId="30" fillId="132" borderId="0" xfId="949" applyFont="1" applyFill="1" applyBorder="1" applyAlignment="1">
      <alignment horizontal="left" vertical="center" wrapText="1"/>
      <protection/>
    </xf>
    <xf numFmtId="0" fontId="23" fillId="129" borderId="84" xfId="0" applyFont="1" applyFill="1" applyBorder="1" applyAlignment="1">
      <alignment horizontal="center" vertical="center" wrapText="1"/>
    </xf>
    <xf numFmtId="0" fontId="23" fillId="129" borderId="134" xfId="0" applyFont="1" applyFill="1" applyBorder="1" applyAlignment="1">
      <alignment horizontal="center" vertical="center" wrapText="1"/>
    </xf>
    <xf numFmtId="0" fontId="23" fillId="129" borderId="90" xfId="0" applyFont="1" applyFill="1" applyBorder="1" applyAlignment="1">
      <alignment horizontal="center" vertical="center" wrapText="1"/>
    </xf>
    <xf numFmtId="0" fontId="19" fillId="0" borderId="135" xfId="0" applyFont="1" applyFill="1" applyBorder="1" applyAlignment="1">
      <alignment horizontal="left" vertical="center" wrapText="1"/>
    </xf>
    <xf numFmtId="0" fontId="21" fillId="133" borderId="0" xfId="771" applyNumberFormat="1" applyFont="1" applyFill="1" applyBorder="1" applyAlignment="1" applyProtection="1">
      <alignment horizontal="center" vertical="center" wrapText="1"/>
      <protection locked="0"/>
    </xf>
    <xf numFmtId="0" fontId="23" fillId="127" borderId="0" xfId="0" applyFont="1" applyFill="1" applyBorder="1" applyAlignment="1">
      <alignment horizontal="left" vertical="center" wrapText="1"/>
    </xf>
    <xf numFmtId="0" fontId="19" fillId="128" borderId="136" xfId="0" applyFont="1" applyFill="1" applyBorder="1" applyAlignment="1" applyProtection="1">
      <alignment horizontal="center" vertical="center" textRotation="90" wrapText="1"/>
      <protection locked="0"/>
    </xf>
    <xf numFmtId="0" fontId="19" fillId="128" borderId="0" xfId="0" applyFont="1" applyFill="1" applyBorder="1" applyAlignment="1" applyProtection="1">
      <alignment horizontal="center" vertical="center" textRotation="90" wrapText="1"/>
      <protection locked="0"/>
    </xf>
    <xf numFmtId="0" fontId="19" fillId="128" borderId="80" xfId="0" applyFont="1" applyFill="1" applyBorder="1" applyAlignment="1" applyProtection="1">
      <alignment horizontal="center" vertical="center" textRotation="90" wrapText="1"/>
      <protection locked="0"/>
    </xf>
    <xf numFmtId="0" fontId="19" fillId="0" borderId="93" xfId="1086" applyFont="1" applyFill="1" applyBorder="1" applyAlignment="1">
      <alignment horizontal="left" vertical="center" wrapText="1"/>
      <protection/>
    </xf>
    <xf numFmtId="0" fontId="19" fillId="0" borderId="129" xfId="1086" applyFont="1" applyFill="1" applyBorder="1" applyAlignment="1">
      <alignment horizontal="left" vertical="center" wrapText="1"/>
      <protection/>
    </xf>
    <xf numFmtId="0" fontId="19" fillId="129" borderId="93" xfId="0" applyFont="1" applyFill="1" applyBorder="1" applyAlignment="1">
      <alignment horizontal="left" vertical="center" wrapText="1"/>
    </xf>
    <xf numFmtId="0" fontId="19" fillId="129" borderId="129" xfId="0" applyFont="1" applyFill="1" applyBorder="1" applyAlignment="1">
      <alignment horizontal="left" vertical="center" wrapText="1"/>
    </xf>
    <xf numFmtId="0" fontId="19" fillId="0" borderId="130" xfId="1086" applyFont="1" applyFill="1" applyBorder="1" applyAlignment="1">
      <alignment horizontal="left" vertical="center" wrapText="1"/>
      <protection/>
    </xf>
    <xf numFmtId="0" fontId="19" fillId="0" borderId="131" xfId="1086" applyFont="1" applyFill="1" applyBorder="1" applyAlignment="1">
      <alignment horizontal="left" vertical="center" wrapText="1"/>
      <protection/>
    </xf>
    <xf numFmtId="0" fontId="50" fillId="129" borderId="0" xfId="949" applyFont="1" applyFill="1" applyBorder="1" applyAlignment="1">
      <alignment horizontal="left" vertical="center" wrapText="1"/>
      <protection/>
    </xf>
    <xf numFmtId="165" fontId="37" fillId="0" borderId="39" xfId="744" applyNumberFormat="1" applyFont="1" applyFill="1" applyBorder="1" applyAlignment="1" applyProtection="1">
      <alignment horizontal="center" vertical="center"/>
      <protection/>
    </xf>
    <xf numFmtId="0" fontId="38" fillId="0" borderId="0" xfId="1058" applyFont="1" applyFill="1" applyBorder="1" applyAlignment="1">
      <alignment horizontal="right"/>
      <protection/>
    </xf>
    <xf numFmtId="0" fontId="35" fillId="0" borderId="0" xfId="1058" applyFont="1" applyFill="1" applyBorder="1" applyAlignment="1" applyProtection="1">
      <alignment horizontal="right"/>
      <protection locked="0"/>
    </xf>
    <xf numFmtId="0" fontId="35" fillId="0" borderId="0" xfId="1058" applyFont="1" applyFill="1" applyBorder="1">
      <alignment/>
      <protection/>
    </xf>
    <xf numFmtId="0" fontId="34" fillId="0" borderId="0" xfId="1058" applyFont="1" applyFill="1" applyBorder="1" applyAlignment="1">
      <alignment horizontal="right"/>
      <protection/>
    </xf>
    <xf numFmtId="0" fontId="40" fillId="0" borderId="0" xfId="1058" applyFont="1" applyFill="1" applyBorder="1" applyAlignment="1">
      <alignment horizontal="right"/>
      <protection/>
    </xf>
    <xf numFmtId="0" fontId="34" fillId="0" borderId="38" xfId="1058" applyFont="1" applyFill="1" applyBorder="1" applyAlignment="1" applyProtection="1">
      <alignment horizontal="right" vertical="center"/>
      <protection/>
    </xf>
    <xf numFmtId="0" fontId="35" fillId="0" borderId="39" xfId="1058" applyFont="1" applyFill="1" applyBorder="1" applyAlignment="1">
      <alignment horizontal="center" vertical="center"/>
      <protection/>
    </xf>
    <xf numFmtId="0" fontId="19" fillId="0" borderId="43" xfId="1058" applyFont="1" applyFill="1" applyBorder="1" applyAlignment="1" applyProtection="1">
      <alignment horizontal="left" vertical="center" wrapText="1"/>
      <protection/>
    </xf>
    <xf numFmtId="0" fontId="31" fillId="0" borderId="43" xfId="1058" applyFont="1" applyFill="1" applyBorder="1" applyAlignment="1" applyProtection="1">
      <alignment horizontal="left" vertical="center" wrapText="1"/>
      <protection/>
    </xf>
    <xf numFmtId="0" fontId="19" fillId="0" borderId="45" xfId="1058" applyFont="1" applyFill="1" applyBorder="1" applyAlignment="1" applyProtection="1">
      <alignment horizontal="left" vertical="center" wrapText="1"/>
      <protection/>
    </xf>
    <xf numFmtId="0" fontId="19" fillId="0" borderId="75" xfId="1058" applyFont="1" applyFill="1" applyBorder="1" applyAlignment="1" applyProtection="1">
      <alignment horizontal="left" vertical="center" wrapText="1"/>
      <protection/>
    </xf>
    <xf numFmtId="0" fontId="19" fillId="0" borderId="69" xfId="1058" applyFont="1" applyFill="1" applyBorder="1" applyAlignment="1" applyProtection="1">
      <alignment horizontal="left" vertical="center" wrapText="1"/>
      <protection/>
    </xf>
    <xf numFmtId="0" fontId="19" fillId="0" borderId="38" xfId="1058" applyFont="1" applyFill="1" applyBorder="1" applyAlignment="1" applyProtection="1">
      <alignment horizontal="left" vertical="center" wrapText="1"/>
      <protection/>
    </xf>
    <xf numFmtId="0" fontId="19" fillId="0" borderId="95" xfId="1058" applyFont="1" applyFill="1" applyBorder="1" applyAlignment="1" applyProtection="1">
      <alignment horizontal="left" vertical="center" wrapText="1"/>
      <protection/>
    </xf>
    <xf numFmtId="0" fontId="19" fillId="0" borderId="48" xfId="1058" applyFont="1" applyFill="1" applyBorder="1" applyAlignment="1" applyProtection="1">
      <alignment horizontal="left" vertical="center" wrapText="1"/>
      <protection/>
    </xf>
    <xf numFmtId="0" fontId="19" fillId="0" borderId="137" xfId="1058" applyFont="1" applyFill="1" applyBorder="1" applyAlignment="1" applyProtection="1">
      <alignment horizontal="center" vertical="center"/>
      <protection/>
    </xf>
    <xf numFmtId="0" fontId="19" fillId="0" borderId="138" xfId="1058" applyFont="1" applyFill="1" applyBorder="1" applyAlignment="1" applyProtection="1">
      <alignment horizontal="left" vertical="center" wrapText="1"/>
      <protection/>
    </xf>
    <xf numFmtId="0" fontId="19" fillId="0" borderId="41" xfId="1058" applyFont="1" applyFill="1" applyBorder="1" applyAlignment="1" applyProtection="1">
      <alignment horizontal="left" vertical="center" wrapText="1"/>
      <protection/>
    </xf>
    <xf numFmtId="0" fontId="28" fillId="0" borderId="39" xfId="1058" applyFont="1" applyFill="1" applyBorder="1" applyAlignment="1" applyProtection="1">
      <alignment horizontal="center" vertical="center"/>
      <protection/>
    </xf>
    <xf numFmtId="0" fontId="28" fillId="0" borderId="139" xfId="1058" applyFont="1" applyFill="1" applyBorder="1" applyAlignment="1" applyProtection="1">
      <alignment horizontal="center" vertical="center"/>
      <protection locked="0"/>
    </xf>
    <xf numFmtId="0" fontId="19" fillId="0" borderId="140" xfId="1058" applyFont="1" applyFill="1" applyBorder="1" applyAlignment="1" applyProtection="1">
      <alignment horizontal="center" vertical="center"/>
      <protection/>
    </xf>
    <xf numFmtId="0" fontId="19" fillId="0" borderId="141" xfId="1058" applyFont="1" applyFill="1" applyBorder="1" applyAlignment="1" applyProtection="1">
      <alignment horizontal="center" vertical="center"/>
      <protection/>
    </xf>
    <xf numFmtId="0" fontId="75" fillId="0" borderId="135" xfId="0" applyFont="1" applyFill="1" applyBorder="1" applyAlignment="1">
      <alignment horizontal="center" vertical="center" wrapText="1"/>
    </xf>
    <xf numFmtId="0" fontId="75" fillId="0" borderId="99" xfId="0" applyFont="1" applyFill="1" applyBorder="1" applyAlignment="1">
      <alignment horizontal="center" vertical="center" wrapText="1"/>
    </xf>
    <xf numFmtId="0" fontId="63" fillId="0" borderId="142" xfId="0" applyFont="1" applyFill="1" applyBorder="1" applyAlignment="1">
      <alignment horizontal="center" vertical="center" wrapText="1"/>
    </xf>
    <xf numFmtId="0" fontId="63" fillId="0" borderId="101" xfId="0" applyFont="1" applyFill="1" applyBorder="1" applyAlignment="1">
      <alignment horizontal="center" vertical="center" wrapText="1"/>
    </xf>
    <xf numFmtId="0" fontId="63" fillId="0" borderId="143" xfId="0" applyFont="1" applyFill="1" applyBorder="1" applyAlignment="1">
      <alignment horizontal="center" vertical="center" wrapText="1"/>
    </xf>
  </cellXfs>
  <cellStyles count="1129">
    <cellStyle name="Normal" xfId="0"/>
    <cellStyle name="??????????????" xfId="15"/>
    <cellStyle name="?????????????? 1" xfId="16"/>
    <cellStyle name="?????????????? 1 2" xfId="17"/>
    <cellStyle name="?????????????? 1 2 2" xfId="18"/>
    <cellStyle name="?????????????? 1 2 2 2" xfId="19"/>
    <cellStyle name="?????????????? 1 2 2 3" xfId="20"/>
    <cellStyle name="?????????????? 1 2 3" xfId="21"/>
    <cellStyle name="?????????????? 1 2 4" xfId="22"/>
    <cellStyle name="?????????????? 1 3" xfId="23"/>
    <cellStyle name="?????????????? 1 4" xfId="24"/>
    <cellStyle name="?????????????? 2" xfId="25"/>
    <cellStyle name="?????????????? 2 10" xfId="26"/>
    <cellStyle name="?????????????? 2 2" xfId="27"/>
    <cellStyle name="?????????????? 2 2 2" xfId="28"/>
    <cellStyle name="?????????????? 2 2 2 2" xfId="29"/>
    <cellStyle name="?????????????? 2 2 3" xfId="30"/>
    <cellStyle name="?????????????? 2 3" xfId="31"/>
    <cellStyle name="?????????????? 2 4" xfId="32"/>
    <cellStyle name="?????????????? 2 5" xfId="33"/>
    <cellStyle name="?????????????? 2 6" xfId="34"/>
    <cellStyle name="?????????????? 2 7" xfId="35"/>
    <cellStyle name="?????????????? 2 8" xfId="36"/>
    <cellStyle name="?????????????? 2 9" xfId="37"/>
    <cellStyle name="?????????????? 3" xfId="38"/>
    <cellStyle name="?????????????? 3 2" xfId="39"/>
    <cellStyle name="?????????????? 3 2 2" xfId="40"/>
    <cellStyle name="?????????????? 3 3" xfId="41"/>
    <cellStyle name="?????????????? 3 4" xfId="42"/>
    <cellStyle name="?????????????? 3 5" xfId="43"/>
    <cellStyle name="?????????????? 3 6" xfId="44"/>
    <cellStyle name="?????????????? 3 7" xfId="45"/>
    <cellStyle name="?????????????? 3 8" xfId="46"/>
    <cellStyle name="?????????????? 3 9" xfId="47"/>
    <cellStyle name="?????????????? 4" xfId="48"/>
    <cellStyle name="?????????????? 5" xfId="49"/>
    <cellStyle name="??????????獭牯㈠ʓ&#13;&amp;䌀" xfId="50"/>
    <cellStyle name="??????????獭牯㈠ʓ&#13;&amp;䌀 2" xfId="51"/>
    <cellStyle name="??????????獭牯㈠ʓ&#13;&amp;䌀 2 2" xfId="52"/>
    <cellStyle name="??????????獭牯㈠ʓ&#13;&amp;䌀 3" xfId="53"/>
    <cellStyle name="??????????獭牯㈠ʓ&#13;&amp;䌀 4" xfId="54"/>
    <cellStyle name="??????????獭牯㈠ʓ&#13;&amp;䌀 5" xfId="55"/>
    <cellStyle name="??????????獭牯㈠ʓ&#13;&amp;䌀 6" xfId="56"/>
    <cellStyle name="??????????獭牯㈠ʓ&#13;&amp;䌀 7" xfId="57"/>
    <cellStyle name="?????????܀?敂楶整鍬ࠂ⌀̀?" xfId="58"/>
    <cellStyle name="?????????܀?敂楶整鍬ࠂ⌀̀? 2" xfId="59"/>
    <cellStyle name="?????????܀?敂楶整鍬ࠂ⌀̀? 3" xfId="60"/>
    <cellStyle name="?????????ጀĀ????????" xfId="61"/>
    <cellStyle name="?????????ጀĀ???????? 1" xfId="62"/>
    <cellStyle name="?????????ጀĀ???????? 1 2" xfId="63"/>
    <cellStyle name="?????????ጀĀ???????? 1 2 2" xfId="64"/>
    <cellStyle name="?????????ጀĀ???????? 1 3" xfId="65"/>
    <cellStyle name="?????????ጀĀ???????? 1 4" xfId="66"/>
    <cellStyle name="?????????ጀĀ???????? 1 5" xfId="67"/>
    <cellStyle name="?????????ጀĀ???????? 1 6" xfId="68"/>
    <cellStyle name="?????????ጀĀ???????? 1 7" xfId="69"/>
    <cellStyle name="?????????ጀĀ???????? 10" xfId="70"/>
    <cellStyle name="?????????ጀĀ???????? 10 10" xfId="71"/>
    <cellStyle name="?????????ጀĀ???????? 10 11" xfId="72"/>
    <cellStyle name="?????????ጀĀ???????? 10 2" xfId="73"/>
    <cellStyle name="?????????ጀĀ???????? 10 2 2" xfId="74"/>
    <cellStyle name="?????????ጀĀ???????? 10 2 2 2" xfId="75"/>
    <cellStyle name="?????????ጀĀ???????? 10 2 2 3" xfId="76"/>
    <cellStyle name="?????????ጀĀ???????? 10 2 2 4" xfId="77"/>
    <cellStyle name="?????????ጀĀ???????? 10 2 3" xfId="78"/>
    <cellStyle name="?????????ጀĀ???????? 10 2 4" xfId="79"/>
    <cellStyle name="?????????ጀĀ???????? 10 3" xfId="80"/>
    <cellStyle name="?????????ጀĀ???????? 10 3 2" xfId="81"/>
    <cellStyle name="?????????ጀĀ???????? 10 3 3" xfId="82"/>
    <cellStyle name="?????????ጀĀ???????? 10 4" xfId="83"/>
    <cellStyle name="?????????ጀĀ???????? 10 5" xfId="84"/>
    <cellStyle name="?????????ጀĀ???????? 10 6" xfId="85"/>
    <cellStyle name="?????????ጀĀ???????? 10 7" xfId="86"/>
    <cellStyle name="?????????ጀĀ???????? 10 8" xfId="87"/>
    <cellStyle name="?????????ጀĀ???????? 10 9" xfId="88"/>
    <cellStyle name="?????????ጀĀ???????? 11" xfId="89"/>
    <cellStyle name="?????????ጀĀ???????? 11 2" xfId="90"/>
    <cellStyle name="?????????ጀĀ???????? 11 2 2" xfId="91"/>
    <cellStyle name="?????????ጀĀ???????? 11 3" xfId="92"/>
    <cellStyle name="?????????ጀĀ???????? 11 4" xfId="93"/>
    <cellStyle name="?????????ጀĀ???????? 11 5" xfId="94"/>
    <cellStyle name="?????????ጀĀ???????? 11 6" xfId="95"/>
    <cellStyle name="?????????ጀĀ???????? 11 7" xfId="96"/>
    <cellStyle name="?????????ጀĀ???????? 12" xfId="97"/>
    <cellStyle name="?????????ጀĀ???????? 12 2" xfId="98"/>
    <cellStyle name="?????????ጀĀ???????? 12 3" xfId="99"/>
    <cellStyle name="?????????ጀĀ???????? 13" xfId="100"/>
    <cellStyle name="?????????ጀĀ???????? 13 2" xfId="101"/>
    <cellStyle name="?????????ጀĀ???????? 13 2 2" xfId="102"/>
    <cellStyle name="?????????ጀĀ???????? 13 3" xfId="103"/>
    <cellStyle name="?????????ጀĀ???????? 13 4" xfId="104"/>
    <cellStyle name="?????????ጀĀ???????? 13 5" xfId="105"/>
    <cellStyle name="?????????ጀĀ???????? 13 6" xfId="106"/>
    <cellStyle name="?????????ጀĀ???????? 13 7" xfId="107"/>
    <cellStyle name="?????????ጀĀ???????? 13 8" xfId="108"/>
    <cellStyle name="?????????ጀĀ???????? 13 9" xfId="109"/>
    <cellStyle name="?????????ጀĀ???????? 14" xfId="110"/>
    <cellStyle name="?????????ጀĀ???????? 14 10" xfId="111"/>
    <cellStyle name="?????????ጀĀ???????? 14 11" xfId="112"/>
    <cellStyle name="?????????ጀĀ???????? 14 2" xfId="113"/>
    <cellStyle name="?????????ጀĀ???????? 14 2 2" xfId="114"/>
    <cellStyle name="?????????ጀĀ???????? 14 2 3" xfId="115"/>
    <cellStyle name="?????????ጀĀ???????? 14 2 4" xfId="116"/>
    <cellStyle name="?????????ጀĀ???????? 14 3" xfId="117"/>
    <cellStyle name="?????????ጀĀ???????? 14 4" xfId="118"/>
    <cellStyle name="?????????ጀĀ???????? 14 5" xfId="119"/>
    <cellStyle name="?????????ጀĀ???????? 14 6" xfId="120"/>
    <cellStyle name="?????????ጀĀ???????? 14 7" xfId="121"/>
    <cellStyle name="?????????ጀĀ???????? 14 8" xfId="122"/>
    <cellStyle name="?????????ጀĀ???????? 14 9" xfId="123"/>
    <cellStyle name="?????????ጀĀ???????? 15" xfId="124"/>
    <cellStyle name="?????????ጀĀ???????? 15 10" xfId="125"/>
    <cellStyle name="?????????ጀĀ???????? 15 2" xfId="126"/>
    <cellStyle name="?????????ጀĀ???????? 15 2 2" xfId="127"/>
    <cellStyle name="?????????ጀĀ???????? 15 2 2 2" xfId="128"/>
    <cellStyle name="?????????ጀĀ???????? 15 2 2 3" xfId="129"/>
    <cellStyle name="?????????ጀĀ???????? 15 2 2 4" xfId="130"/>
    <cellStyle name="?????????ጀĀ???????? 15 2 3" xfId="131"/>
    <cellStyle name="?????????ጀĀ???????? 15 2 4" xfId="132"/>
    <cellStyle name="?????????ጀĀ???????? 15 3" xfId="133"/>
    <cellStyle name="?????????ጀĀ???????? 15 3 2" xfId="134"/>
    <cellStyle name="?????????ጀĀ???????? 15 3 3" xfId="135"/>
    <cellStyle name="?????????ጀĀ???????? 15 4" xfId="136"/>
    <cellStyle name="?????????ጀĀ???????? 15 4 2" xfId="137"/>
    <cellStyle name="?????????ጀĀ???????? 15 4 3" xfId="138"/>
    <cellStyle name="?????????ጀĀ???????? 15 5" xfId="139"/>
    <cellStyle name="?????????ጀĀ???????? 15 6" xfId="140"/>
    <cellStyle name="?????????ጀĀ???????? 15 7" xfId="141"/>
    <cellStyle name="?????????ጀĀ???????? 15 8" xfId="142"/>
    <cellStyle name="?????????ጀĀ???????? 15 9" xfId="143"/>
    <cellStyle name="?????????ጀĀ???????? 16" xfId="144"/>
    <cellStyle name="?????????ጀĀ???????? 2" xfId="145"/>
    <cellStyle name="?????????ጀĀ???????? 2 10" xfId="146"/>
    <cellStyle name="?????????ጀĀ???????? 2 11" xfId="147"/>
    <cellStyle name="?????????ጀĀ???????? 2 2" xfId="148"/>
    <cellStyle name="?????????ጀĀ???????? 2 2 2" xfId="149"/>
    <cellStyle name="?????????ጀĀ???????? 2 2 3" xfId="150"/>
    <cellStyle name="?????????ጀĀ???????? 2 2 4" xfId="151"/>
    <cellStyle name="?????????ጀĀ???????? 2 3" xfId="152"/>
    <cellStyle name="?????????ጀĀ???????? 2 4" xfId="153"/>
    <cellStyle name="?????????ጀĀ???????? 2 5" xfId="154"/>
    <cellStyle name="?????????ጀĀ???????? 2 6" xfId="155"/>
    <cellStyle name="?????????ጀĀ???????? 2 7" xfId="156"/>
    <cellStyle name="?????????ጀĀ???????? 2 8" xfId="157"/>
    <cellStyle name="?????????ጀĀ???????? 2 9" xfId="158"/>
    <cellStyle name="?????????ጀĀ???????? 3" xfId="159"/>
    <cellStyle name="?????????ጀĀ???????? 3 2" xfId="160"/>
    <cellStyle name="?????????ጀĀ???????? 4" xfId="161"/>
    <cellStyle name="?????????ጀĀ???????? 4 2" xfId="162"/>
    <cellStyle name="?????????ጀĀ???????? 4 2 2" xfId="163"/>
    <cellStyle name="?????????ጀĀ???????? 4 3" xfId="164"/>
    <cellStyle name="?????????ጀĀ???????? 4 4" xfId="165"/>
    <cellStyle name="?????????ጀĀ???????? 4 5" xfId="166"/>
    <cellStyle name="?????????ጀĀ???????? 4 6" xfId="167"/>
    <cellStyle name="?????????ጀĀ???????? 4 7" xfId="168"/>
    <cellStyle name="?????????ጀĀ???????? 4 8" xfId="169"/>
    <cellStyle name="?????????ጀĀ???????? 4 9" xfId="170"/>
    <cellStyle name="?????????ጀĀ???????? 5" xfId="171"/>
    <cellStyle name="?????????ጀĀ???????? 5 2" xfId="172"/>
    <cellStyle name="?????????ጀĀ???????? 5 2 2" xfId="173"/>
    <cellStyle name="?????????ጀĀ???????? 5 3" xfId="174"/>
    <cellStyle name="?????????ጀĀ???????? 5 4" xfId="175"/>
    <cellStyle name="?????????ጀĀ???????? 5 5" xfId="176"/>
    <cellStyle name="?????????ጀĀ???????? 5 6" xfId="177"/>
    <cellStyle name="?????????ጀĀ???????? 5 7" xfId="178"/>
    <cellStyle name="?????????ጀĀ???????? 6" xfId="179"/>
    <cellStyle name="?????????ጀĀ???????? 6 10" xfId="180"/>
    <cellStyle name="?????????ጀĀ???????? 6 2" xfId="181"/>
    <cellStyle name="?????????ጀĀ???????? 6 2 2" xfId="182"/>
    <cellStyle name="?????????ጀĀ???????? 6 2 2 2" xfId="183"/>
    <cellStyle name="?????????ጀĀ???????? 6 2 2 3" xfId="184"/>
    <cellStyle name="?????????ጀĀ???????? 6 2 2 4" xfId="185"/>
    <cellStyle name="?????????ጀĀ???????? 6 2 3" xfId="186"/>
    <cellStyle name="?????????ጀĀ???????? 6 2 4" xfId="187"/>
    <cellStyle name="?????????ጀĀ???????? 6 3" xfId="188"/>
    <cellStyle name="?????????ጀĀ???????? 6 3 2" xfId="189"/>
    <cellStyle name="?????????ጀĀ???????? 6 3 3" xfId="190"/>
    <cellStyle name="?????????ጀĀ???????? 6 4" xfId="191"/>
    <cellStyle name="?????????ጀĀ???????? 6 4 2" xfId="192"/>
    <cellStyle name="?????????ጀĀ???????? 6 4 3" xfId="193"/>
    <cellStyle name="?????????ጀĀ???????? 6 5" xfId="194"/>
    <cellStyle name="?????????ጀĀ???????? 6 6" xfId="195"/>
    <cellStyle name="?????????ጀĀ???????? 6 7" xfId="196"/>
    <cellStyle name="?????????ጀĀ???????? 6 8" xfId="197"/>
    <cellStyle name="?????????ጀĀ???????? 6 9" xfId="198"/>
    <cellStyle name="?????????ጀĀ???????? 7" xfId="199"/>
    <cellStyle name="?????????ጀĀ???????? 7 2" xfId="200"/>
    <cellStyle name="?????????ጀĀ???????? 7 2 2" xfId="201"/>
    <cellStyle name="?????????ጀĀ???????? 7 3" xfId="202"/>
    <cellStyle name="?????????ጀĀ???????? 7 4" xfId="203"/>
    <cellStyle name="?????????ጀĀ???????? 7 5" xfId="204"/>
    <cellStyle name="?????????ጀĀ???????? 7 6" xfId="205"/>
    <cellStyle name="?????????ጀĀ???????? 7 7" xfId="206"/>
    <cellStyle name="?????????ጀĀ???????? 7 8" xfId="207"/>
    <cellStyle name="?????????ጀĀ???????? 7 9" xfId="208"/>
    <cellStyle name="?????????ጀĀ???????? 8" xfId="209"/>
    <cellStyle name="?????????ጀĀ???????? 8 10" xfId="210"/>
    <cellStyle name="?????????ጀĀ???????? 8 11" xfId="211"/>
    <cellStyle name="?????????ጀĀ???????? 8 2" xfId="212"/>
    <cellStyle name="?????????ጀĀ???????? 8 2 2" xfId="213"/>
    <cellStyle name="?????????ጀĀ???????? 8 2 3" xfId="214"/>
    <cellStyle name="?????????ጀĀ???????? 8 2 4" xfId="215"/>
    <cellStyle name="?????????ጀĀ???????? 8 3" xfId="216"/>
    <cellStyle name="?????????ጀĀ???????? 8 4" xfId="217"/>
    <cellStyle name="?????????ጀĀ???????? 8 5" xfId="218"/>
    <cellStyle name="?????????ጀĀ???????? 8 6" xfId="219"/>
    <cellStyle name="?????????ጀĀ???????? 8 7" xfId="220"/>
    <cellStyle name="?????????ጀĀ???????? 8 8" xfId="221"/>
    <cellStyle name="?????????ጀĀ???????? 8 9" xfId="222"/>
    <cellStyle name="?????????ጀĀ???????? 9" xfId="223"/>
    <cellStyle name="?????????ጀĀ???????? 9 10" xfId="224"/>
    <cellStyle name="?????????ጀĀ???????? 9 2" xfId="225"/>
    <cellStyle name="?????????ጀĀ???????? 9 2 2" xfId="226"/>
    <cellStyle name="?????????ጀĀ???????? 9 2 2 2" xfId="227"/>
    <cellStyle name="?????????ጀĀ???????? 9 2 2 3" xfId="228"/>
    <cellStyle name="?????????ጀĀ???????? 9 2 2 4" xfId="229"/>
    <cellStyle name="?????????ጀĀ???????? 9 2 3" xfId="230"/>
    <cellStyle name="?????????ጀĀ???????? 9 2 4" xfId="231"/>
    <cellStyle name="?????????ጀĀ???????? 9 3" xfId="232"/>
    <cellStyle name="?????????ጀĀ???????? 9 3 2" xfId="233"/>
    <cellStyle name="?????????ጀĀ???????? 9 3 3" xfId="234"/>
    <cellStyle name="?????????ጀĀ???????? 9 4" xfId="235"/>
    <cellStyle name="?????????ጀĀ???????? 9 4 2" xfId="236"/>
    <cellStyle name="?????????ጀĀ???????? 9 4 3" xfId="237"/>
    <cellStyle name="?????????ጀĀ???????? 9 5" xfId="238"/>
    <cellStyle name="?????????ጀĀ???????? 9 6" xfId="239"/>
    <cellStyle name="?????????ጀĀ???????? 9 7" xfId="240"/>
    <cellStyle name="?????????ጀĀ???????? 9 8" xfId="241"/>
    <cellStyle name="?????????ጀĀ???????? 9 9" xfId="242"/>
    <cellStyle name="???????＀ʓ&#13;8一牯" xfId="243"/>
    <cellStyle name="???????＀ʓ&#13;8一牯 2" xfId="244"/>
    <cellStyle name="???????＀ʓ&#13;8一牯 3" xfId="245"/>
    <cellStyle name="???????敹浬穥整鍳ᘂ" xfId="246"/>
    <cellStyle name="???????敹浬穥整鍳ᘂ 2" xfId="247"/>
    <cellStyle name="???????敹浬穥整鍳ᘂ 2 2" xfId="248"/>
    <cellStyle name="???????敹浬穥整鍳ᘂ 2 3" xfId="249"/>
    <cellStyle name="???????敹浬穥整鍳ᘂ 2 4" xfId="250"/>
    <cellStyle name="???????敹浬穥整鍳ᘂ 3" xfId="251"/>
    <cellStyle name="???????敹浬穥整鍳ᘂ 3 2" xfId="252"/>
    <cellStyle name="???????敹浬穥整鍳ᘂ 3 3" xfId="253"/>
    <cellStyle name="???????敹浬穥整鍳ᘂ 4" xfId="254"/>
    <cellStyle name="???????敹浬穥整鍳ᘂ 4 2" xfId="255"/>
    <cellStyle name="???????敹浬穥整鍳ᘂ 4 3" xfId="256"/>
    <cellStyle name="???????敹浬穥整鍳ᘂ 5" xfId="257"/>
    <cellStyle name="???????敹浬穥整鍳ᘂ 6" xfId="258"/>
    <cellStyle name="???????浩湥瑥ʓ7" xfId="259"/>
    <cellStyle name="???????浩湥瑥ʓ7 2" xfId="260"/>
    <cellStyle name="???????浩湥瑥ʓ7 3" xfId="261"/>
    <cellStyle name="20% - 1. jelöl?szín" xfId="262"/>
    <cellStyle name="20% - 1. jelöl?szín 1" xfId="263"/>
    <cellStyle name="20% - 1. jelöl?szín 1 2" xfId="264"/>
    <cellStyle name="20% - 1. jelöl?szín 1 3" xfId="265"/>
    <cellStyle name="20% - 1. jelöl?szín 2" xfId="266"/>
    <cellStyle name="20% - 1. jelöl?szín 2 2" xfId="267"/>
    <cellStyle name="20% - 1. jelöl?szín 2 2 2" xfId="268"/>
    <cellStyle name="20% - 1. jelöl?szín 2 2 3" xfId="269"/>
    <cellStyle name="20% - 1. jelöl?szín 2 3" xfId="270"/>
    <cellStyle name="20% - 1. jelöl?szín 2 4" xfId="271"/>
    <cellStyle name="20% - 1. jelöl?szín 3" xfId="272"/>
    <cellStyle name="20% - 1. jelöl?szín 4" xfId="273"/>
    <cellStyle name="20% - 1. jelöl?szín 5" xfId="274"/>
    <cellStyle name="20% - 1. jelöl?szín 6" xfId="275"/>
    <cellStyle name="20% - 1. jelöl?szín 7" xfId="276"/>
    <cellStyle name="20% - 1. jelölőszín" xfId="277"/>
    <cellStyle name="20% - 1. jelölőszín 2" xfId="278"/>
    <cellStyle name="20% - 1. jelölőszín 2 2" xfId="279"/>
    <cellStyle name="20% - 1. jelölőszín 2 3" xfId="280"/>
    <cellStyle name="20% - 1. jelölőszín 3" xfId="281"/>
    <cellStyle name="20% - 2. jelöl?szín" xfId="282"/>
    <cellStyle name="20% - 2. jelöl?szín 1" xfId="283"/>
    <cellStyle name="20% - 2. jelöl?szín 2" xfId="284"/>
    <cellStyle name="20% - 2. jelöl?szín 2 2" xfId="285"/>
    <cellStyle name="20% - 2. jelöl?szín 2 3" xfId="286"/>
    <cellStyle name="20% - 2. jelöl?szín 2 4" xfId="287"/>
    <cellStyle name="20% - 2. jelöl?szín 3" xfId="288"/>
    <cellStyle name="20% - 2. jelöl?szín 4" xfId="289"/>
    <cellStyle name="20% - 2. jelöl?szín 5" xfId="290"/>
    <cellStyle name="20% - 2. jelölőszín" xfId="291"/>
    <cellStyle name="20% - 2. jelölőszín 2" xfId="292"/>
    <cellStyle name="20% - 2. jelölőszín 3" xfId="293"/>
    <cellStyle name="20% - 3. jelöl?szín" xfId="294"/>
    <cellStyle name="20% - 3. jelöl?szín 1" xfId="295"/>
    <cellStyle name="20% - 3. jelöl?szín 1 2" xfId="296"/>
    <cellStyle name="20% - 3. jelöl?szín 1 3" xfId="297"/>
    <cellStyle name="20% - 3. jelöl?szín 2" xfId="298"/>
    <cellStyle name="20% - 3. jelöl?szín 2 2" xfId="299"/>
    <cellStyle name="20% - 3. jelöl?szín 2 3" xfId="300"/>
    <cellStyle name="20% - 3. jelöl?szín 2 4" xfId="301"/>
    <cellStyle name="20% - 3. jelöl?szín 3" xfId="302"/>
    <cellStyle name="20% - 3. jelöl?szín 4" xfId="303"/>
    <cellStyle name="20% - 3. jelöl?szín 5" xfId="304"/>
    <cellStyle name="20% - 3. jelölőszín" xfId="305"/>
    <cellStyle name="20% - 3. jelölőszín 2" xfId="306"/>
    <cellStyle name="20% - 3. jelölőszín 2 2" xfId="307"/>
    <cellStyle name="20% - 3. jelölőszín 2 3" xfId="308"/>
    <cellStyle name="20% - 3. jelölőszín 3" xfId="309"/>
    <cellStyle name="20% - 4. jelöl?szín" xfId="310"/>
    <cellStyle name="20% - 4. jelöl?szín 1" xfId="311"/>
    <cellStyle name="20% - 4. jelöl?szín 2" xfId="312"/>
    <cellStyle name="20% - 4. jelöl?szín 2 2" xfId="313"/>
    <cellStyle name="20% - 4. jelöl?szín 2 2 2" xfId="314"/>
    <cellStyle name="20% - 4. jelöl?szín 2 2 3" xfId="315"/>
    <cellStyle name="20% - 4. jelöl?szín 2 3" xfId="316"/>
    <cellStyle name="20% - 4. jelöl?szín 2 4" xfId="317"/>
    <cellStyle name="20% - 4. jelöl?szín 3" xfId="318"/>
    <cellStyle name="20% - 4. jelöl?szín 4" xfId="319"/>
    <cellStyle name="20% - 4. jelöl?szín 5" xfId="320"/>
    <cellStyle name="20% - 4. jelöl?szín 6" xfId="321"/>
    <cellStyle name="20% - 4. jelöl?szín 7" xfId="322"/>
    <cellStyle name="20% - 4. jelölőszín" xfId="323"/>
    <cellStyle name="20% - 4. jelölőszín 2" xfId="324"/>
    <cellStyle name="20% - 4. jelölőszín 2 2" xfId="325"/>
    <cellStyle name="20% - 4. jelölőszín 2 3" xfId="326"/>
    <cellStyle name="20% - 4. jelölőszín 3" xfId="327"/>
    <cellStyle name="20% - 5. jelöl?szín" xfId="328"/>
    <cellStyle name="20% - 5. jelöl?szín 1" xfId="329"/>
    <cellStyle name="20% - 5. jelöl?szín 1 2" xfId="330"/>
    <cellStyle name="20% - 5. jelöl?szín 1 3" xfId="331"/>
    <cellStyle name="20% - 5. jelöl?szín 2" xfId="332"/>
    <cellStyle name="20% - 5. jelöl?szín 2 2" xfId="333"/>
    <cellStyle name="20% - 5. jelöl?szín 2 2 2" xfId="334"/>
    <cellStyle name="20% - 5. jelöl?szín 2 2 3" xfId="335"/>
    <cellStyle name="20% - 5. jelöl?szín 2 3" xfId="336"/>
    <cellStyle name="20% - 5. jelöl?szín 2 4" xfId="337"/>
    <cellStyle name="20% - 5. jelöl?szín 3" xfId="338"/>
    <cellStyle name="20% - 5. jelöl?szín 4" xfId="339"/>
    <cellStyle name="20% - 5. jelöl?szín 5" xfId="340"/>
    <cellStyle name="20% - 5. jelöl?szín 6" xfId="341"/>
    <cellStyle name="20% - 5. jelöl?szín 7" xfId="342"/>
    <cellStyle name="20% - 5. jelölőszín" xfId="343"/>
    <cellStyle name="20% - 5. jelölőszín 2" xfId="344"/>
    <cellStyle name="20% - 5. jelölőszín 2 2" xfId="345"/>
    <cellStyle name="20% - 5. jelölőszín 2 3" xfId="346"/>
    <cellStyle name="20% - 5. jelölőszín 3" xfId="347"/>
    <cellStyle name="20% - 6. jelöl?szín" xfId="348"/>
    <cellStyle name="20% - 6. jelöl?szín 1" xfId="349"/>
    <cellStyle name="20% - 6. jelöl?szín 1 2" xfId="350"/>
    <cellStyle name="20% - 6. jelöl?szín 1 3" xfId="351"/>
    <cellStyle name="20% - 6. jelöl?szín 2" xfId="352"/>
    <cellStyle name="20% - 6. jelöl?szín 2 2" xfId="353"/>
    <cellStyle name="20% - 6. jelöl?szín 2 2 2" xfId="354"/>
    <cellStyle name="20% - 6. jelöl?szín 2 2 3" xfId="355"/>
    <cellStyle name="20% - 6. jelöl?szín 2 3" xfId="356"/>
    <cellStyle name="20% - 6. jelöl?szín 2 4" xfId="357"/>
    <cellStyle name="20% - 6. jelöl?szín 3" xfId="358"/>
    <cellStyle name="20% - 6. jelöl?szín 4" xfId="359"/>
    <cellStyle name="20% - 6. jelöl?szín 5" xfId="360"/>
    <cellStyle name="20% - 6. jelöl?szín 6" xfId="361"/>
    <cellStyle name="20% - 6. jelöl?szín 7" xfId="362"/>
    <cellStyle name="20% - 6. jelölőszín" xfId="363"/>
    <cellStyle name="20% - 6. jelölőszín 2" xfId="364"/>
    <cellStyle name="20% - 6. jelölőszín 2 2" xfId="365"/>
    <cellStyle name="20% - 6. jelölőszín 2 3" xfId="366"/>
    <cellStyle name="20% - 6. jelölőszín 3" xfId="367"/>
    <cellStyle name="20% - Accent1" xfId="368"/>
    <cellStyle name="20% - Accent1 2" xfId="369"/>
    <cellStyle name="20% - Accent1 2 2" xfId="370"/>
    <cellStyle name="20% - Accent1 2 3" xfId="371"/>
    <cellStyle name="20% - Accent1 2 3 2" xfId="372"/>
    <cellStyle name="20% - Accent1 2 3 3" xfId="373"/>
    <cellStyle name="20% - Accent1 3" xfId="374"/>
    <cellStyle name="20% - Accent2" xfId="375"/>
    <cellStyle name="20% - Accent2 2" xfId="376"/>
    <cellStyle name="20% - Accent2 2 2" xfId="377"/>
    <cellStyle name="20% - Accent2 2 3" xfId="378"/>
    <cellStyle name="20% - Accent3" xfId="379"/>
    <cellStyle name="20% - Accent3 2" xfId="380"/>
    <cellStyle name="20% - Accent3 3" xfId="381"/>
    <cellStyle name="20% - Accent3 4" xfId="382"/>
    <cellStyle name="20% - Accent4" xfId="383"/>
    <cellStyle name="20% - Accent4 2" xfId="384"/>
    <cellStyle name="20% - Accent4 2 2" xfId="385"/>
    <cellStyle name="20% - Accent4 2 3" xfId="386"/>
    <cellStyle name="20% - Accent4 3" xfId="387"/>
    <cellStyle name="20% - Accent4 4" xfId="388"/>
    <cellStyle name="20% - Accent5" xfId="389"/>
    <cellStyle name="20% - Accent5 2" xfId="390"/>
    <cellStyle name="20% - Accent5 2 2" xfId="391"/>
    <cellStyle name="20% - Accent5 2 3" xfId="392"/>
    <cellStyle name="20% - Accent5 2 3 2" xfId="393"/>
    <cellStyle name="20% - Accent5 2 3 3" xfId="394"/>
    <cellStyle name="20% - Accent6" xfId="395"/>
    <cellStyle name="20% - Accent6 2" xfId="396"/>
    <cellStyle name="20% - Accent6 2 2" xfId="397"/>
    <cellStyle name="20% - Accent6 3" xfId="398"/>
    <cellStyle name="20% - Accent6 4" xfId="399"/>
    <cellStyle name="40% - 1. jelöl?szín" xfId="400"/>
    <cellStyle name="40% - 1. jelöl?szín 1" xfId="401"/>
    <cellStyle name="40% - 1. jelöl?szín 1 2" xfId="402"/>
    <cellStyle name="40% - 1. jelöl?szín 1 3" xfId="403"/>
    <cellStyle name="40% - 1. jelöl?szín 2" xfId="404"/>
    <cellStyle name="40% - 1. jelöl?szín 2 2" xfId="405"/>
    <cellStyle name="40% - 1. jelöl?szín 2 3" xfId="406"/>
    <cellStyle name="40% - 1. jelöl?szín 2 4" xfId="407"/>
    <cellStyle name="40% - 1. jelöl?szín 3" xfId="408"/>
    <cellStyle name="40% - 1. jelöl?szín 4" xfId="409"/>
    <cellStyle name="40% - 1. jelöl?szín 5" xfId="410"/>
    <cellStyle name="40% - 1. jelöl?szín 6" xfId="411"/>
    <cellStyle name="40% - 1. jelöl?szín 7" xfId="412"/>
    <cellStyle name="40% - 1. jelölőszín" xfId="413"/>
    <cellStyle name="40% - 1. jelölőszín 2" xfId="414"/>
    <cellStyle name="40% - 1. jelölőszín 2 2" xfId="415"/>
    <cellStyle name="40% - 1. jelölőszín 2 3" xfId="416"/>
    <cellStyle name="40% - 1. jelölőszín 3" xfId="417"/>
    <cellStyle name="40% - 2. jelöl?szín" xfId="418"/>
    <cellStyle name="40% - 2. jelöl?szín 1" xfId="419"/>
    <cellStyle name="40% - 2. jelöl?szín 2" xfId="420"/>
    <cellStyle name="40% - 2. jelöl?szín 2 2" xfId="421"/>
    <cellStyle name="40% - 2. jelöl?szín 3" xfId="422"/>
    <cellStyle name="40% - 2. jelöl?szín 4" xfId="423"/>
    <cellStyle name="40% - 2. jelöl?szín 5" xfId="424"/>
    <cellStyle name="40% - 2. jelölőszín" xfId="425"/>
    <cellStyle name="40% - 2. jelölőszín 2" xfId="426"/>
    <cellStyle name="40% - 2. jelölőszín 2 2" xfId="427"/>
    <cellStyle name="40% - 2. jelölőszín 2 3" xfId="428"/>
    <cellStyle name="40% - 2. jelölőszín 3" xfId="429"/>
    <cellStyle name="40% - 3. jelöl?szín" xfId="430"/>
    <cellStyle name="40% - 3. jelöl?szín 1" xfId="431"/>
    <cellStyle name="40% - 3. jelöl?szín 1 2" xfId="432"/>
    <cellStyle name="40% - 3. jelöl?szín 1 3" xfId="433"/>
    <cellStyle name="40% - 3. jelöl?szín 2" xfId="434"/>
    <cellStyle name="40% - 3. jelöl?szín 2 2" xfId="435"/>
    <cellStyle name="40% - 3. jelöl?szín 2 3" xfId="436"/>
    <cellStyle name="40% - 3. jelöl?szín 3" xfId="437"/>
    <cellStyle name="40% - 3. jelöl?szín 4" xfId="438"/>
    <cellStyle name="40% - 3. jelöl?szín 5" xfId="439"/>
    <cellStyle name="40% - 3. jelölőszín" xfId="440"/>
    <cellStyle name="40% - 3. jelölőszín 2" xfId="441"/>
    <cellStyle name="40% - 3. jelölőszín 2 2" xfId="442"/>
    <cellStyle name="40% - 3. jelölőszín 2 3" xfId="443"/>
    <cellStyle name="40% - 3. jelölőszín 3" xfId="444"/>
    <cellStyle name="40% - 4. jelöl?szín" xfId="445"/>
    <cellStyle name="40% - 4. jelöl?szín 1" xfId="446"/>
    <cellStyle name="40% - 4. jelöl?szín 1 2" xfId="447"/>
    <cellStyle name="40% - 4. jelöl?szín 1 2 2" xfId="448"/>
    <cellStyle name="40% - 4. jelöl?szín 1 2 3" xfId="449"/>
    <cellStyle name="40% - 4. jelöl?szín 1 3" xfId="450"/>
    <cellStyle name="40% - 4. jelöl?szín 1 4" xfId="451"/>
    <cellStyle name="40% - 4. jelöl?szín 2" xfId="452"/>
    <cellStyle name="40% - 4. jelöl?szín 2 2" xfId="453"/>
    <cellStyle name="40% - 4. jelöl?szín 2 2 2" xfId="454"/>
    <cellStyle name="40% - 4. jelöl?szín 2 2 3" xfId="455"/>
    <cellStyle name="40% - 4. jelöl?szín 2 3" xfId="456"/>
    <cellStyle name="40% - 4. jelöl?szín 2 4" xfId="457"/>
    <cellStyle name="40% - 4. jelöl?szín 3" xfId="458"/>
    <cellStyle name="40% - 4. jelöl?szín 4" xfId="459"/>
    <cellStyle name="40% - 4. jelöl?szín 5" xfId="460"/>
    <cellStyle name="40% - 4. jelöl?szín 6" xfId="461"/>
    <cellStyle name="40% - 4. jelöl?szín 7" xfId="462"/>
    <cellStyle name="40% - 4. jelölőszín" xfId="463"/>
    <cellStyle name="40% - 4. jelölőszín 2" xfId="464"/>
    <cellStyle name="40% - 4. jelölőszín 2 2" xfId="465"/>
    <cellStyle name="40% - 4. jelölőszín 2 3" xfId="466"/>
    <cellStyle name="40% - 4. jelölőszín 3" xfId="467"/>
    <cellStyle name="40% - 5. jelöl?szín" xfId="468"/>
    <cellStyle name="40% - 5. jelöl?szín 1" xfId="469"/>
    <cellStyle name="40% - 5. jelöl?szín 1 2" xfId="470"/>
    <cellStyle name="40% - 5. jelöl?szín 1 3" xfId="471"/>
    <cellStyle name="40% - 5. jelöl?szín 2" xfId="472"/>
    <cellStyle name="40% - 5. jelöl?szín 2 2" xfId="473"/>
    <cellStyle name="40% - 5. jelöl?szín 2 3" xfId="474"/>
    <cellStyle name="40% - 5. jelöl?szín 2 4" xfId="475"/>
    <cellStyle name="40% - 5. jelöl?szín 3" xfId="476"/>
    <cellStyle name="40% - 5. jelöl?szín 4" xfId="477"/>
    <cellStyle name="40% - 5. jelöl?szín 5" xfId="478"/>
    <cellStyle name="40% - 5. jelöl?szín 6" xfId="479"/>
    <cellStyle name="40% - 5. jelöl?szín 7" xfId="480"/>
    <cellStyle name="40% - 5. jelölőszín" xfId="481"/>
    <cellStyle name="40% - 5. jelölőszín 2" xfId="482"/>
    <cellStyle name="40% - 5. jelölőszín 2 2" xfId="483"/>
    <cellStyle name="40% - 5. jelölőszín 2 3" xfId="484"/>
    <cellStyle name="40% - 5. jelölőszín 3" xfId="485"/>
    <cellStyle name="40% - 6. jelöl?szín" xfId="486"/>
    <cellStyle name="40% - 6. jelöl?szín 1" xfId="487"/>
    <cellStyle name="40% - 6. jelöl?szín 1 2" xfId="488"/>
    <cellStyle name="40% - 6. jelöl?szín 1 3" xfId="489"/>
    <cellStyle name="40% - 6. jelöl?szín 2" xfId="490"/>
    <cellStyle name="40% - 6. jelöl?szín 2 2" xfId="491"/>
    <cellStyle name="40% - 6. jelöl?szín 2 2 2" xfId="492"/>
    <cellStyle name="40% - 6. jelöl?szín 2 2 3" xfId="493"/>
    <cellStyle name="40% - 6. jelöl?szín 2 3" xfId="494"/>
    <cellStyle name="40% - 6. jelöl?szín 2 4" xfId="495"/>
    <cellStyle name="40% - 6. jelöl?szín 3" xfId="496"/>
    <cellStyle name="40% - 6. jelöl?szín 4" xfId="497"/>
    <cellStyle name="40% - 6. jelöl?szín 5" xfId="498"/>
    <cellStyle name="40% - 6. jelöl?szín 6" xfId="499"/>
    <cellStyle name="40% - 6. jelöl?szín 7" xfId="500"/>
    <cellStyle name="40% - 6. jelölőszín" xfId="501"/>
    <cellStyle name="40% - 6. jelölőszín 2" xfId="502"/>
    <cellStyle name="40% - 6. jelölőszín 2 2" xfId="503"/>
    <cellStyle name="40% - 6. jelölőszín 2 3" xfId="504"/>
    <cellStyle name="40% - 6. jelölőszín 3" xfId="505"/>
    <cellStyle name="40% - Accent1" xfId="506"/>
    <cellStyle name="40% - Accent1 2" xfId="507"/>
    <cellStyle name="40% - Accent1 2 2" xfId="508"/>
    <cellStyle name="40% - Accent1 2 3" xfId="509"/>
    <cellStyle name="40% - Accent1 2 3 2" xfId="510"/>
    <cellStyle name="40% - Accent1 2 3 3" xfId="511"/>
    <cellStyle name="40% - Accent1 3" xfId="512"/>
    <cellStyle name="40% - Accent1 4" xfId="513"/>
    <cellStyle name="40% - Accent2" xfId="514"/>
    <cellStyle name="40% - Accent2 2" xfId="515"/>
    <cellStyle name="40% - Accent3" xfId="516"/>
    <cellStyle name="40% - Accent3 2" xfId="517"/>
    <cellStyle name="40% - Accent3 3" xfId="518"/>
    <cellStyle name="40% - Accent3 4" xfId="519"/>
    <cellStyle name="40% - Accent4" xfId="520"/>
    <cellStyle name="40% - Accent4 2" xfId="521"/>
    <cellStyle name="40% - Accent4 2 2" xfId="522"/>
    <cellStyle name="40% - Accent4 2 3" xfId="523"/>
    <cellStyle name="40% - Accent4 2 3 2" xfId="524"/>
    <cellStyle name="40% - Accent4 2 3 3" xfId="525"/>
    <cellStyle name="40% - Accent4 3" xfId="526"/>
    <cellStyle name="40% - Accent5" xfId="527"/>
    <cellStyle name="40% - Accent5 2" xfId="528"/>
    <cellStyle name="40% - Accent5 2 2" xfId="529"/>
    <cellStyle name="40% - Accent5 2 3" xfId="530"/>
    <cellStyle name="40% - Accent5 2 3 2" xfId="531"/>
    <cellStyle name="40% - Accent5 2 3 3" xfId="532"/>
    <cellStyle name="40% - Accent5 3" xfId="533"/>
    <cellStyle name="40% - Accent5 4" xfId="534"/>
    <cellStyle name="40% - Accent6" xfId="535"/>
    <cellStyle name="40% - Accent6 2" xfId="536"/>
    <cellStyle name="40% - Accent6 2 2" xfId="537"/>
    <cellStyle name="40% - Accent6 2 3" xfId="538"/>
    <cellStyle name="40% - Accent6 3" xfId="539"/>
    <cellStyle name="40% - Accent6 4" xfId="540"/>
    <cellStyle name="60% - 1. jelöl?szín" xfId="541"/>
    <cellStyle name="60% - 1. jelöl?szín 1" xfId="542"/>
    <cellStyle name="60% - 1. jelöl?szín 1 2" xfId="543"/>
    <cellStyle name="60% - 1. jelöl?szín 1 3" xfId="544"/>
    <cellStyle name="60% - 1. jelöl?szín 2" xfId="545"/>
    <cellStyle name="60% - 1. jelöl?szín 2 2" xfId="546"/>
    <cellStyle name="60% - 1. jelöl?szín 2 3" xfId="547"/>
    <cellStyle name="60% - 1. jelöl?szín 3" xfId="548"/>
    <cellStyle name="60% - 1. jelöl?szín 4" xfId="549"/>
    <cellStyle name="60% - 1. jelöl?szín 5" xfId="550"/>
    <cellStyle name="60% - 1. jelölőszín" xfId="551"/>
    <cellStyle name="60% - 1. jelölőszín 2" xfId="552"/>
    <cellStyle name="60% - 1. jelölőszín 2 2" xfId="553"/>
    <cellStyle name="60% - 1. jelölőszín 2 3" xfId="554"/>
    <cellStyle name="60% - 1. jelölőszín 3" xfId="555"/>
    <cellStyle name="60% - 2. jelöl?szín" xfId="556"/>
    <cellStyle name="60% - 2. jelöl?szín 1" xfId="557"/>
    <cellStyle name="60% - 2. jelöl?szín 2" xfId="558"/>
    <cellStyle name="60% - 2. jelöl?szín 2 2" xfId="559"/>
    <cellStyle name="60% - 2. jelöl?szín 3" xfId="560"/>
    <cellStyle name="60% - 2. jelöl?szín 4" xfId="561"/>
    <cellStyle name="60% - 2. jelöl?szín 5" xfId="562"/>
    <cellStyle name="60% - 2. jelölőszín" xfId="563"/>
    <cellStyle name="60% - 2. jelölőszín 2" xfId="564"/>
    <cellStyle name="60% - 2. jelölőszín 2 2" xfId="565"/>
    <cellStyle name="60% - 2. jelölőszín 2 3" xfId="566"/>
    <cellStyle name="60% - 2. jelölőszín 3" xfId="567"/>
    <cellStyle name="60% - 3. jelöl?szín" xfId="568"/>
    <cellStyle name="60% - 3. jelöl?szín 1" xfId="569"/>
    <cellStyle name="60% - 3. jelöl?szín 1 2" xfId="570"/>
    <cellStyle name="60% - 3. jelöl?szín 1 2 2" xfId="571"/>
    <cellStyle name="60% - 3. jelöl?szín 1 2 3" xfId="572"/>
    <cellStyle name="60% - 3. jelöl?szín 1 3" xfId="573"/>
    <cellStyle name="60% - 3. jelöl?szín 1 4" xfId="574"/>
    <cellStyle name="60% - 3. jelöl?szín 2" xfId="575"/>
    <cellStyle name="60% - 3. jelöl?szín 2 2" xfId="576"/>
    <cellStyle name="60% - 3. jelöl?szín 2 3" xfId="577"/>
    <cellStyle name="60% - 3. jelöl?szín 3" xfId="578"/>
    <cellStyle name="60% - 3. jelöl?szín 4" xfId="579"/>
    <cellStyle name="60% - 3. jelöl?szín 5" xfId="580"/>
    <cellStyle name="60% - 3. jelölőszín" xfId="581"/>
    <cellStyle name="60% - 3. jelölőszín 2" xfId="582"/>
    <cellStyle name="60% - 3. jelölőszín 2 2" xfId="583"/>
    <cellStyle name="60% - 3. jelölőszín 2 3" xfId="584"/>
    <cellStyle name="60% - 3. jelölőszín 3" xfId="585"/>
    <cellStyle name="60% - 4. jelöl?szín" xfId="586"/>
    <cellStyle name="60% - 4. jelöl?szín 1" xfId="587"/>
    <cellStyle name="60% - 4. jelöl?szín 1 2" xfId="588"/>
    <cellStyle name="60% - 4. jelöl?szín 1 2 2" xfId="589"/>
    <cellStyle name="60% - 4. jelöl?szín 1 2 3" xfId="590"/>
    <cellStyle name="60% - 4. jelöl?szín 1 3" xfId="591"/>
    <cellStyle name="60% - 4. jelöl?szín 1 4" xfId="592"/>
    <cellStyle name="60% - 4. jelöl?szín 2" xfId="593"/>
    <cellStyle name="60% - 4. jelöl?szín 2 2" xfId="594"/>
    <cellStyle name="60% - 4. jelöl?szín 2 3" xfId="595"/>
    <cellStyle name="60% - 4. jelöl?szín 3" xfId="596"/>
    <cellStyle name="60% - 4. jelöl?szín 4" xfId="597"/>
    <cellStyle name="60% - 4. jelöl?szín 5" xfId="598"/>
    <cellStyle name="60% - 4. jelölőszín" xfId="599"/>
    <cellStyle name="60% - 4. jelölőszín 2" xfId="600"/>
    <cellStyle name="60% - 4. jelölőszín 2 2" xfId="601"/>
    <cellStyle name="60% - 4. jelölőszín 2 3" xfId="602"/>
    <cellStyle name="60% - 4. jelölőszín 3" xfId="603"/>
    <cellStyle name="60% - 5. jelöl?szín" xfId="604"/>
    <cellStyle name="60% - 5. jelöl?szín 1" xfId="605"/>
    <cellStyle name="60% - 5. jelöl?szín 1 2" xfId="606"/>
    <cellStyle name="60% - 5. jelöl?szín 1 3" xfId="607"/>
    <cellStyle name="60% - 5. jelöl?szín 2" xfId="608"/>
    <cellStyle name="60% - 5. jelöl?szín 2 2" xfId="609"/>
    <cellStyle name="60% - 5. jelöl?szín 2 3" xfId="610"/>
    <cellStyle name="60% - 5. jelöl?szín 2 4" xfId="611"/>
    <cellStyle name="60% - 5. jelöl?szín 3" xfId="612"/>
    <cellStyle name="60% - 5. jelöl?szín 4" xfId="613"/>
    <cellStyle name="60% - 5. jelöl?szín 5" xfId="614"/>
    <cellStyle name="60% - 5. jelöl?szín 6" xfId="615"/>
    <cellStyle name="60% - 5. jelöl?szín 7" xfId="616"/>
    <cellStyle name="60% - 5. jelölőszín" xfId="617"/>
    <cellStyle name="60% - 5. jelölőszín 2" xfId="618"/>
    <cellStyle name="60% - 5. jelölőszín 2 2" xfId="619"/>
    <cellStyle name="60% - 5. jelölőszín 2 3" xfId="620"/>
    <cellStyle name="60% - 5. jelölőszín 3" xfId="621"/>
    <cellStyle name="60% - 6. jelöl?szín" xfId="622"/>
    <cellStyle name="60% - 6. jelöl?szín 1" xfId="623"/>
    <cellStyle name="60% - 6. jelöl?szín 2" xfId="624"/>
    <cellStyle name="60% - 6. jelöl?szín 2 2" xfId="625"/>
    <cellStyle name="60% - 6. jelöl?szín 2 2 2" xfId="626"/>
    <cellStyle name="60% - 6. jelöl?szín 2 2 3" xfId="627"/>
    <cellStyle name="60% - 6. jelöl?szín 2 3" xfId="628"/>
    <cellStyle name="60% - 6. jelöl?szín 2 4" xfId="629"/>
    <cellStyle name="60% - 6. jelöl?szín 3" xfId="630"/>
    <cellStyle name="60% - 6. jelöl?szín 4" xfId="631"/>
    <cellStyle name="60% - 6. jelöl?szín 5" xfId="632"/>
    <cellStyle name="60% - 6. jelöl?szín 6" xfId="633"/>
    <cellStyle name="60% - 6. jelöl?szín 7" xfId="634"/>
    <cellStyle name="60% - 6. jelölőszín" xfId="635"/>
    <cellStyle name="60% - 6. jelölőszín 2" xfId="636"/>
    <cellStyle name="60% - 6. jelölőszín 2 2" xfId="637"/>
    <cellStyle name="60% - 6. jelölőszín 2 3" xfId="638"/>
    <cellStyle name="60% - 6. jelölőszín 3" xfId="639"/>
    <cellStyle name="60% - Accent1" xfId="640"/>
    <cellStyle name="60% - Accent1 2" xfId="641"/>
    <cellStyle name="60% - Accent1 2 2" xfId="642"/>
    <cellStyle name="60% - Accent1 2 3" xfId="643"/>
    <cellStyle name="60% - Accent1 2 3 2" xfId="644"/>
    <cellStyle name="60% - Accent1 2 3 3" xfId="645"/>
    <cellStyle name="60% - Accent1 3" xfId="646"/>
    <cellStyle name="60% - Accent1 4" xfId="647"/>
    <cellStyle name="60% - Accent2" xfId="648"/>
    <cellStyle name="60% - Accent2 2" xfId="649"/>
    <cellStyle name="60% - Accent3" xfId="650"/>
    <cellStyle name="60% - Accent3 2" xfId="651"/>
    <cellStyle name="60% - Accent3 3" xfId="652"/>
    <cellStyle name="60% - Accent3 4" xfId="653"/>
    <cellStyle name="60% - Accent4" xfId="654"/>
    <cellStyle name="60% - Accent4 2" xfId="655"/>
    <cellStyle name="60% - Accent4 2 2" xfId="656"/>
    <cellStyle name="60% - Accent4 2 3" xfId="657"/>
    <cellStyle name="60% - Accent4 2 3 2" xfId="658"/>
    <cellStyle name="60% - Accent4 2 3 3" xfId="659"/>
    <cellStyle name="60% - Accent4 3" xfId="660"/>
    <cellStyle name="60% - Accent5" xfId="661"/>
    <cellStyle name="60% - Accent5 2" xfId="662"/>
    <cellStyle name="60% - Accent5 2 2" xfId="663"/>
    <cellStyle name="60% - Accent5 2 3" xfId="664"/>
    <cellStyle name="60% - Accent5 2 3 2" xfId="665"/>
    <cellStyle name="60% - Accent5 2 3 3" xfId="666"/>
    <cellStyle name="60% - Accent5 3" xfId="667"/>
    <cellStyle name="60% - Accent6" xfId="668"/>
    <cellStyle name="60% - Accent6 2" xfId="669"/>
    <cellStyle name="60% - Accent6 2 2" xfId="670"/>
    <cellStyle name="60% - Accent6 2 3" xfId="671"/>
    <cellStyle name="Accent1" xfId="672"/>
    <cellStyle name="Accent1 2" xfId="673"/>
    <cellStyle name="Accent1 3" xfId="674"/>
    <cellStyle name="Accent1 4" xfId="675"/>
    <cellStyle name="Accent2" xfId="676"/>
    <cellStyle name="Accent2 2" xfId="677"/>
    <cellStyle name="Accent3" xfId="678"/>
    <cellStyle name="Accent3 2" xfId="679"/>
    <cellStyle name="Accent4" xfId="680"/>
    <cellStyle name="Accent4 2" xfId="681"/>
    <cellStyle name="Accent5" xfId="682"/>
    <cellStyle name="Accent5 2" xfId="683"/>
    <cellStyle name="Accent5 3" xfId="684"/>
    <cellStyle name="Accent6" xfId="685"/>
    <cellStyle name="Accent6 2" xfId="686"/>
    <cellStyle name="Accent6 3" xfId="687"/>
    <cellStyle name="Bad" xfId="688"/>
    <cellStyle name="Bad 2" xfId="689"/>
    <cellStyle name="Bevitel" xfId="690"/>
    <cellStyle name="Bevitel 2" xfId="691"/>
    <cellStyle name="Bevitel 2 2" xfId="692"/>
    <cellStyle name="Bevitel 3" xfId="693"/>
    <cellStyle name="Bevitel 3 2" xfId="694"/>
    <cellStyle name="Bevitel 3 3" xfId="695"/>
    <cellStyle name="Bevitel 4" xfId="696"/>
    <cellStyle name="Calculation" xfId="697"/>
    <cellStyle name="Calculation 2" xfId="698"/>
    <cellStyle name="Calculation 2 2" xfId="699"/>
    <cellStyle name="Check Cell" xfId="700"/>
    <cellStyle name="Check Cell 2" xfId="701"/>
    <cellStyle name="Check Cell 3" xfId="702"/>
    <cellStyle name="Check Cell 4" xfId="703"/>
    <cellStyle name="Cím" xfId="704"/>
    <cellStyle name="Cím 2" xfId="705"/>
    <cellStyle name="Cím 2 2" xfId="706"/>
    <cellStyle name="Cím 2 3" xfId="707"/>
    <cellStyle name="Cím 3" xfId="708"/>
    <cellStyle name="Cím 3 2" xfId="709"/>
    <cellStyle name="Cím 3 3" xfId="710"/>
    <cellStyle name="Cím 4" xfId="711"/>
    <cellStyle name="Címsor 1" xfId="712"/>
    <cellStyle name="Címsor 1 2" xfId="713"/>
    <cellStyle name="Címsor 1 2 2" xfId="714"/>
    <cellStyle name="Címsor 1 2 3" xfId="715"/>
    <cellStyle name="Címsor 1 3" xfId="716"/>
    <cellStyle name="Címsor 1 3 2" xfId="717"/>
    <cellStyle name="Címsor 1 3 3" xfId="718"/>
    <cellStyle name="Címsor 1 4" xfId="719"/>
    <cellStyle name="Címsor 2" xfId="720"/>
    <cellStyle name="Címsor 2 2" xfId="721"/>
    <cellStyle name="Címsor 2 2 2" xfId="722"/>
    <cellStyle name="Címsor 2 2 3" xfId="723"/>
    <cellStyle name="Címsor 2 3" xfId="724"/>
    <cellStyle name="Címsor 2 3 2" xfId="725"/>
    <cellStyle name="Címsor 2 3 3" xfId="726"/>
    <cellStyle name="Címsor 2 4" xfId="727"/>
    <cellStyle name="Címsor 3" xfId="728"/>
    <cellStyle name="Címsor 3 2" xfId="729"/>
    <cellStyle name="Címsor 3 2 2" xfId="730"/>
    <cellStyle name="Címsor 3 2 3" xfId="731"/>
    <cellStyle name="Címsor 3 3" xfId="732"/>
    <cellStyle name="Címsor 3 3 2" xfId="733"/>
    <cellStyle name="Címsor 3 3 3" xfId="734"/>
    <cellStyle name="Címsor 3 4" xfId="735"/>
    <cellStyle name="Címsor 4" xfId="736"/>
    <cellStyle name="Címsor 4 2" xfId="737"/>
    <cellStyle name="Címsor 4 2 2" xfId="738"/>
    <cellStyle name="Címsor 4 2 3" xfId="739"/>
    <cellStyle name="Címsor 4 3" xfId="740"/>
    <cellStyle name="Címsor 4 3 2" xfId="741"/>
    <cellStyle name="Címsor 4 3 3" xfId="742"/>
    <cellStyle name="Címsor 4 4" xfId="743"/>
    <cellStyle name="Currency 2" xfId="744"/>
    <cellStyle name="Ellen?rz?cella" xfId="745"/>
    <cellStyle name="Ellen?rz?cella 1" xfId="746"/>
    <cellStyle name="Ellen?rz?cella 1 2" xfId="747"/>
    <cellStyle name="Ellen?rz?cella 1 3" xfId="748"/>
    <cellStyle name="Ellen?rz?cella 2" xfId="749"/>
    <cellStyle name="Ellen?rz?cella 3" xfId="750"/>
    <cellStyle name="Ellenőrzőcella" xfId="751"/>
    <cellStyle name="Ellenőrzőcella 2" xfId="752"/>
    <cellStyle name="Ellenőrzőcella 2 2" xfId="753"/>
    <cellStyle name="Ellenőrzőcella 2 3" xfId="754"/>
    <cellStyle name="Ellenőrzőcella 3" xfId="755"/>
    <cellStyle name="Excel Built-in Excel Built-in Excel Built-in Excel Built-in Excel Built-in TableStyleLight1" xfId="756"/>
    <cellStyle name="Excel Built-in Excel Built-in Normal" xfId="757"/>
    <cellStyle name="Excel Built-in Normal 1" xfId="758"/>
    <cellStyle name="Excel Built-in Normal 1 2" xfId="759"/>
    <cellStyle name="Excel Built-in Normal 1 3" xfId="760"/>
    <cellStyle name="Excel Built-in Normal 1 4" xfId="761"/>
    <cellStyle name="Excel Built-in Normal 2" xfId="762"/>
    <cellStyle name="Excel Built-in Normal 2 2" xfId="763"/>
    <cellStyle name="Excel Built-in Normal 2 3" xfId="764"/>
    <cellStyle name="Excel Built-in Normal 2 4" xfId="765"/>
    <cellStyle name="Excel Built-in Normal 3" xfId="766"/>
    <cellStyle name="Excel Built-in Normal 3 2" xfId="767"/>
    <cellStyle name="Excel Built-in Normal 3 2 2" xfId="768"/>
    <cellStyle name="Excel Built-in Normal 3 3" xfId="769"/>
    <cellStyle name="Excel Built-in Normal 3 4" xfId="770"/>
    <cellStyle name="Excel_BuiltIn_Rossz" xfId="771"/>
    <cellStyle name="Explanatory Text" xfId="772"/>
    <cellStyle name="Explanatory Text 2" xfId="773"/>
    <cellStyle name="Comma" xfId="774"/>
    <cellStyle name="Comma [0]" xfId="775"/>
    <cellStyle name="Figyelmeztetés" xfId="776"/>
    <cellStyle name="Figyelmeztetés 2" xfId="777"/>
    <cellStyle name="Figyelmeztetés 2 2" xfId="778"/>
    <cellStyle name="Figyelmeztetés 3" xfId="779"/>
    <cellStyle name="Figyelmeztetés 4" xfId="780"/>
    <cellStyle name="Good" xfId="781"/>
    <cellStyle name="Good 2" xfId="782"/>
    <cellStyle name="Good 3" xfId="783"/>
    <cellStyle name="Good 4" xfId="784"/>
    <cellStyle name="Heading" xfId="785"/>
    <cellStyle name="Heading 1" xfId="786"/>
    <cellStyle name="Heading 1 2" xfId="787"/>
    <cellStyle name="Heading 2" xfId="788"/>
    <cellStyle name="Heading 2 2" xfId="789"/>
    <cellStyle name="Heading 2 2 2" xfId="790"/>
    <cellStyle name="Heading 2 2 3" xfId="791"/>
    <cellStyle name="Heading 2 2 3 2" xfId="792"/>
    <cellStyle name="Heading 2 2 3 3" xfId="793"/>
    <cellStyle name="Heading 3" xfId="794"/>
    <cellStyle name="Heading 3 2" xfId="795"/>
    <cellStyle name="Heading 3 2 2" xfId="796"/>
    <cellStyle name="Heading 3 2 3" xfId="797"/>
    <cellStyle name="Heading 3 2 3 2" xfId="798"/>
    <cellStyle name="Heading 3 2 3 3" xfId="799"/>
    <cellStyle name="Heading 4" xfId="800"/>
    <cellStyle name="Heading 4 2" xfId="801"/>
    <cellStyle name="Heading1" xfId="802"/>
    <cellStyle name="Hyperlink" xfId="803"/>
    <cellStyle name="Hivatkozott cella" xfId="804"/>
    <cellStyle name="Hivatkozott cella 2" xfId="805"/>
    <cellStyle name="Hivatkozott cella 2 2" xfId="806"/>
    <cellStyle name="Hivatkozott cella 3" xfId="807"/>
    <cellStyle name="Hivatkozott cella 4" xfId="808"/>
    <cellStyle name="Input" xfId="809"/>
    <cellStyle name="Input 2" xfId="810"/>
    <cellStyle name="Input 2 2" xfId="811"/>
    <cellStyle name="Input 2 3" xfId="812"/>
    <cellStyle name="Input 2 4" xfId="813"/>
    <cellStyle name="Input 3" xfId="814"/>
    <cellStyle name="Input 4" xfId="815"/>
    <cellStyle name="Jegyzet" xfId="816"/>
    <cellStyle name="Jegyzet 2" xfId="817"/>
    <cellStyle name="Jegyzet 2 2" xfId="818"/>
    <cellStyle name="Jegyzet 2 3" xfId="819"/>
    <cellStyle name="Jegyzet 3" xfId="820"/>
    <cellStyle name="Jegyzet 3 2" xfId="821"/>
    <cellStyle name="Jegyzet 3 3" xfId="822"/>
    <cellStyle name="Jegyzet 4" xfId="823"/>
    <cellStyle name="Jelöl?szín (1)" xfId="824"/>
    <cellStyle name="Jelöl?szín (1) 1" xfId="825"/>
    <cellStyle name="Jelöl?szín (1) 1 2" xfId="826"/>
    <cellStyle name="Jelöl?szín (1) 1 3" xfId="827"/>
    <cellStyle name="Jelöl?szín (1) 2" xfId="828"/>
    <cellStyle name="Jelöl?szín (1) 2 2" xfId="829"/>
    <cellStyle name="Jelöl?szín (1) 2 3" xfId="830"/>
    <cellStyle name="Jelöl?szín (1) 2 4" xfId="831"/>
    <cellStyle name="Jelöl?szín (1) 3" xfId="832"/>
    <cellStyle name="Jelöl?szín (1) 4" xfId="833"/>
    <cellStyle name="Jelöl?szín (1) 5" xfId="834"/>
    <cellStyle name="Jelöl?szín (2)" xfId="835"/>
    <cellStyle name="Jelöl?szín (2) 1" xfId="836"/>
    <cellStyle name="Jelöl?szín (2) 1 2" xfId="837"/>
    <cellStyle name="Jelöl?szín (2) 1 2 2" xfId="838"/>
    <cellStyle name="Jelöl?szín (2) 2" xfId="839"/>
    <cellStyle name="Jelöl?szín (2) 2 2" xfId="840"/>
    <cellStyle name="Jelöl?szín (2) 2 2 2" xfId="841"/>
    <cellStyle name="Jelöl?szín (2) 2 2 3" xfId="842"/>
    <cellStyle name="Jelöl?szín (2) 2 3" xfId="843"/>
    <cellStyle name="Jelöl?szín (2) 2 4" xfId="844"/>
    <cellStyle name="Jelöl?szín (2) 3" xfId="845"/>
    <cellStyle name="Jelöl?szín (2) 4" xfId="846"/>
    <cellStyle name="Jelöl?szín (2) 5" xfId="847"/>
    <cellStyle name="Jelöl?szín (2) 6" xfId="848"/>
    <cellStyle name="Jelöl?szín (2) 7" xfId="849"/>
    <cellStyle name="Jelöl?szín (3)" xfId="850"/>
    <cellStyle name="Jelöl?szín (3) 1" xfId="851"/>
    <cellStyle name="Jelöl?szín (3) 1 2" xfId="852"/>
    <cellStyle name="Jelöl?szín (3) 1 2 2" xfId="853"/>
    <cellStyle name="Jelöl?szín (3) 2" xfId="854"/>
    <cellStyle name="Jelöl?szín (3) 2 2" xfId="855"/>
    <cellStyle name="Jelöl?szín (3) 2 3" xfId="856"/>
    <cellStyle name="Jelöl?szín (3) 3" xfId="857"/>
    <cellStyle name="Jelöl?szín (3) 4" xfId="858"/>
    <cellStyle name="Jelöl?szín (3) 5" xfId="859"/>
    <cellStyle name="Jelöl?szín (4)" xfId="860"/>
    <cellStyle name="Jelöl?szín (4) 1" xfId="861"/>
    <cellStyle name="Jelöl?szín (4) 2" xfId="862"/>
    <cellStyle name="Jelöl?szín (4) 2 2" xfId="863"/>
    <cellStyle name="Jelöl?szín (4) 2 3" xfId="864"/>
    <cellStyle name="Jelöl?szín (4) 3" xfId="865"/>
    <cellStyle name="Jelöl?szín (4) 4" xfId="866"/>
    <cellStyle name="Jelöl?szín (4) 5" xfId="867"/>
    <cellStyle name="Jelöl?szín (5)" xfId="868"/>
    <cellStyle name="Jelöl?szín (5) 1" xfId="869"/>
    <cellStyle name="Jelöl?szín (5) 1 2" xfId="870"/>
    <cellStyle name="Jelöl?szín (5) 1 3" xfId="871"/>
    <cellStyle name="Jelöl?szín (5) 2" xfId="872"/>
    <cellStyle name="Jelöl?szín (5) 2 2" xfId="873"/>
    <cellStyle name="Jelöl?szín (5) 2 3" xfId="874"/>
    <cellStyle name="Jelöl?szín (5) 2 4" xfId="875"/>
    <cellStyle name="Jelöl?szín (5) 3" xfId="876"/>
    <cellStyle name="Jelöl?szín (5) 4" xfId="877"/>
    <cellStyle name="Jelöl?szín (5) 5" xfId="878"/>
    <cellStyle name="Jelöl?szín (5) 6" xfId="879"/>
    <cellStyle name="Jelöl?szín (5) 7" xfId="880"/>
    <cellStyle name="Jelöl?szín (6)" xfId="881"/>
    <cellStyle name="Jelöl?szín (6) 1" xfId="882"/>
    <cellStyle name="Jelöl?szín (6) 1 2" xfId="883"/>
    <cellStyle name="Jelöl?szín (6) 1 3" xfId="884"/>
    <cellStyle name="Jelöl?szín (6) 2" xfId="885"/>
    <cellStyle name="Jelöl?szín (6) 2 2" xfId="886"/>
    <cellStyle name="Jelöl?szín (6) 2 3" xfId="887"/>
    <cellStyle name="Jelöl?szín (6) 2 4" xfId="888"/>
    <cellStyle name="Jelöl?szín (6) 3" xfId="889"/>
    <cellStyle name="Jelöl?szín (6) 4" xfId="890"/>
    <cellStyle name="Jelöl?szín (6) 5" xfId="891"/>
    <cellStyle name="Jelöl?szín (6) 6" xfId="892"/>
    <cellStyle name="Jelöl?szín (6) 7" xfId="893"/>
    <cellStyle name="Jelölőszín (1)" xfId="894"/>
    <cellStyle name="Jelölőszín (1) 2" xfId="895"/>
    <cellStyle name="Jelölőszín (1) 2 2" xfId="896"/>
    <cellStyle name="Jelölőszín (1) 2 3" xfId="897"/>
    <cellStyle name="Jelölőszín (1) 3" xfId="898"/>
    <cellStyle name="Jelölőszín (2)" xfId="899"/>
    <cellStyle name="Jelölőszín (2) 2" xfId="900"/>
    <cellStyle name="Jelölőszín (2) 2 2" xfId="901"/>
    <cellStyle name="Jelölőszín (2) 2 3" xfId="902"/>
    <cellStyle name="Jelölőszín (2) 3" xfId="903"/>
    <cellStyle name="Jelölőszín (3)" xfId="904"/>
    <cellStyle name="Jelölőszín (3) 2" xfId="905"/>
    <cellStyle name="Jelölőszín (3) 2 2" xfId="906"/>
    <cellStyle name="Jelölőszín (3) 2 3" xfId="907"/>
    <cellStyle name="Jelölőszín (3) 3" xfId="908"/>
    <cellStyle name="Jelölőszín (4)" xfId="909"/>
    <cellStyle name="Jelölőszín (4) 2" xfId="910"/>
    <cellStyle name="Jelölőszín (4) 2 2" xfId="911"/>
    <cellStyle name="Jelölőszín (4) 2 3" xfId="912"/>
    <cellStyle name="Jelölőszín (4) 3" xfId="913"/>
    <cellStyle name="Jelölőszín (5)" xfId="914"/>
    <cellStyle name="Jelölőszín (5) 2" xfId="915"/>
    <cellStyle name="Jelölőszín (5) 2 2" xfId="916"/>
    <cellStyle name="Jelölőszín (5) 2 3" xfId="917"/>
    <cellStyle name="Jelölőszín (5) 3" xfId="918"/>
    <cellStyle name="Jelölőszín (6)" xfId="919"/>
    <cellStyle name="Jelölőszín (6) 2" xfId="920"/>
    <cellStyle name="Jelölőszín (6) 2 2" xfId="921"/>
    <cellStyle name="Jelölőszín (6) 2 3" xfId="922"/>
    <cellStyle name="Jelölőszín (6) 3" xfId="923"/>
    <cellStyle name="Jó" xfId="924"/>
    <cellStyle name="Jó 2" xfId="925"/>
    <cellStyle name="Jó 2 2" xfId="926"/>
    <cellStyle name="Jó 3" xfId="927"/>
    <cellStyle name="Jó 3 2" xfId="928"/>
    <cellStyle name="Jó 3 3" xfId="929"/>
    <cellStyle name="Jó 4" xfId="930"/>
    <cellStyle name="Kimenet" xfId="931"/>
    <cellStyle name="Kimenet 2" xfId="932"/>
    <cellStyle name="Kimenet 2 2" xfId="933"/>
    <cellStyle name="Kimenet 3" xfId="934"/>
    <cellStyle name="Kimenet 3 2" xfId="935"/>
    <cellStyle name="Kimenet 3 3" xfId="936"/>
    <cellStyle name="Kimenet 4" xfId="937"/>
    <cellStyle name="Followed Hyperlink" xfId="938"/>
    <cellStyle name="Linked Cell" xfId="939"/>
    <cellStyle name="Linked Cell 2" xfId="940"/>
    <cellStyle name="Magyarázó szöveg" xfId="941"/>
    <cellStyle name="Magyarázó szöveg 2" xfId="942"/>
    <cellStyle name="Magyarázó szöveg 2 2" xfId="943"/>
    <cellStyle name="Magyarázó szöveg 3" xfId="944"/>
    <cellStyle name="Magyarázó szöveg 4" xfId="945"/>
    <cellStyle name="Neutral" xfId="946"/>
    <cellStyle name="Neutral 2" xfId="947"/>
    <cellStyle name="Neutral 3" xfId="948"/>
    <cellStyle name="Normál 10" xfId="949"/>
    <cellStyle name="Normál 10 2" xfId="950"/>
    <cellStyle name="Normál 10 3" xfId="951"/>
    <cellStyle name="Normál 10 4" xfId="952"/>
    <cellStyle name="Normál 11" xfId="953"/>
    <cellStyle name="Normál 11 2" xfId="954"/>
    <cellStyle name="Normál 12" xfId="955"/>
    <cellStyle name="Normal 2" xfId="956"/>
    <cellStyle name="Normál 2" xfId="957"/>
    <cellStyle name="Normal 2 10" xfId="958"/>
    <cellStyle name="Normál 2 10" xfId="959"/>
    <cellStyle name="Normál 2 10 2" xfId="960"/>
    <cellStyle name="Normal 2 11" xfId="961"/>
    <cellStyle name="Normál 2 11" xfId="962"/>
    <cellStyle name="Normál 2 11 2" xfId="963"/>
    <cellStyle name="Normal 2 12" xfId="964"/>
    <cellStyle name="Normál 2 12" xfId="965"/>
    <cellStyle name="Normal 2 13" xfId="966"/>
    <cellStyle name="Normál 2 13" xfId="967"/>
    <cellStyle name="Normal 2 14" xfId="968"/>
    <cellStyle name="Normál 2 14" xfId="969"/>
    <cellStyle name="Normal 2 15" xfId="970"/>
    <cellStyle name="Normál 2 15" xfId="971"/>
    <cellStyle name="Normal 2 16" xfId="972"/>
    <cellStyle name="Normál 2 16" xfId="973"/>
    <cellStyle name="Normal 2 17" xfId="974"/>
    <cellStyle name="Normál 2 17" xfId="975"/>
    <cellStyle name="Normal 2 18" xfId="976"/>
    <cellStyle name="Normál 2 18" xfId="977"/>
    <cellStyle name="Normal 2 19" xfId="978"/>
    <cellStyle name="Normál 2 19" xfId="979"/>
    <cellStyle name="Normal 2 2" xfId="980"/>
    <cellStyle name="Normál 2 2" xfId="981"/>
    <cellStyle name="Normál 2 2 2" xfId="982"/>
    <cellStyle name="Normal 2 20" xfId="983"/>
    <cellStyle name="Normál 2 20" xfId="984"/>
    <cellStyle name="Normal 2 21" xfId="985"/>
    <cellStyle name="Normál 2 21" xfId="986"/>
    <cellStyle name="Normal 2 22" xfId="987"/>
    <cellStyle name="Normál 2 22" xfId="988"/>
    <cellStyle name="Normal 2 23" xfId="989"/>
    <cellStyle name="Normál 2 23" xfId="990"/>
    <cellStyle name="Normal 2 24" xfId="991"/>
    <cellStyle name="Normál 2 24" xfId="992"/>
    <cellStyle name="Normal 2 25" xfId="993"/>
    <cellStyle name="Normál 2 25" xfId="994"/>
    <cellStyle name="Normal 2 26" xfId="995"/>
    <cellStyle name="Normál 2 26" xfId="996"/>
    <cellStyle name="Normal 2 27" xfId="997"/>
    <cellStyle name="Normál 2 27" xfId="998"/>
    <cellStyle name="Normal 2 28" xfId="999"/>
    <cellStyle name="Normál 2 28" xfId="1000"/>
    <cellStyle name="Normal 2 29" xfId="1001"/>
    <cellStyle name="Normál 2 29" xfId="1002"/>
    <cellStyle name="Normal 2 3" xfId="1003"/>
    <cellStyle name="Normál 2 3" xfId="1004"/>
    <cellStyle name="Normál 2 3 2" xfId="1005"/>
    <cellStyle name="Normál 2 3 3" xfId="1006"/>
    <cellStyle name="Normal 2 30" xfId="1007"/>
    <cellStyle name="Normál 2 30" xfId="1008"/>
    <cellStyle name="Normal 2 31" xfId="1009"/>
    <cellStyle name="Normál 2 31" xfId="1010"/>
    <cellStyle name="Normal 2 32" xfId="1011"/>
    <cellStyle name="Normál 2 32" xfId="1012"/>
    <cellStyle name="Normal 2 33" xfId="1013"/>
    <cellStyle name="Normál 2 33" xfId="1014"/>
    <cellStyle name="Normal 2 34" xfId="1015"/>
    <cellStyle name="Normál 2 34" xfId="1016"/>
    <cellStyle name="Normal 2 35" xfId="1017"/>
    <cellStyle name="Normál 2 35" xfId="1018"/>
    <cellStyle name="Normal 2 36" xfId="1019"/>
    <cellStyle name="Normál 2 36" xfId="1020"/>
    <cellStyle name="Normal 2 37" xfId="1021"/>
    <cellStyle name="Normál 2 37" xfId="1022"/>
    <cellStyle name="Normal 2 38" xfId="1023"/>
    <cellStyle name="Normál 2 38" xfId="1024"/>
    <cellStyle name="Normal 2 39" xfId="1025"/>
    <cellStyle name="Normal 2 4" xfId="1026"/>
    <cellStyle name="Normál 2 4" xfId="1027"/>
    <cellStyle name="Normal 2 40" xfId="1028"/>
    <cellStyle name="Normal 2 41" xfId="1029"/>
    <cellStyle name="Normal 2 42" xfId="1030"/>
    <cellStyle name="Normal 2 43" xfId="1031"/>
    <cellStyle name="Normal 2 44" xfId="1032"/>
    <cellStyle name="Normal 2 45" xfId="1033"/>
    <cellStyle name="Normal 2 46" xfId="1034"/>
    <cellStyle name="Normal 2 47" xfId="1035"/>
    <cellStyle name="Normal 2 48" xfId="1036"/>
    <cellStyle name="Normal 2 49" xfId="1037"/>
    <cellStyle name="Normal 2 5" xfId="1038"/>
    <cellStyle name="Normál 2 5" xfId="1039"/>
    <cellStyle name="Normal 2 50" xfId="1040"/>
    <cellStyle name="Normal 2 51" xfId="1041"/>
    <cellStyle name="Normal 2 52" xfId="1042"/>
    <cellStyle name="Normal 2 53" xfId="1043"/>
    <cellStyle name="Normal 2 54" xfId="1044"/>
    <cellStyle name="Normal 2 6" xfId="1045"/>
    <cellStyle name="Normál 2 6" xfId="1046"/>
    <cellStyle name="Normal 2 7" xfId="1047"/>
    <cellStyle name="Normál 2 7" xfId="1048"/>
    <cellStyle name="Normál 2 7 2" xfId="1049"/>
    <cellStyle name="Normál 2 7 3" xfId="1050"/>
    <cellStyle name="Normal 2 8" xfId="1051"/>
    <cellStyle name="Normál 2 8" xfId="1052"/>
    <cellStyle name="Normál 2 8 2" xfId="1053"/>
    <cellStyle name="Normál 2 8 3" xfId="1054"/>
    <cellStyle name="Normal 2 9" xfId="1055"/>
    <cellStyle name="Normál 2 9" xfId="1056"/>
    <cellStyle name="Normál 2 9 2" xfId="1057"/>
    <cellStyle name="Normal 3" xfId="1058"/>
    <cellStyle name="Normál 3" xfId="1059"/>
    <cellStyle name="Normál 3 2" xfId="1060"/>
    <cellStyle name="Normál 3 2 2" xfId="1061"/>
    <cellStyle name="Normál 3 3" xfId="1062"/>
    <cellStyle name="Normál 3 4" xfId="1063"/>
    <cellStyle name="Normál 4" xfId="1064"/>
    <cellStyle name="Normál 4 2" xfId="1065"/>
    <cellStyle name="Normál 4 2 2" xfId="1066"/>
    <cellStyle name="Normál 4 3" xfId="1067"/>
    <cellStyle name="Normál 4 4" xfId="1068"/>
    <cellStyle name="Normál 5" xfId="1069"/>
    <cellStyle name="Normál 5 2" xfId="1070"/>
    <cellStyle name="Normál 6" xfId="1071"/>
    <cellStyle name="Normál 6 2" xfId="1072"/>
    <cellStyle name="Normál 6 2 2" xfId="1073"/>
    <cellStyle name="Normál 6 2 3" xfId="1074"/>
    <cellStyle name="Normál 7" xfId="1075"/>
    <cellStyle name="Normál 7 2" xfId="1076"/>
    <cellStyle name="Normál 7 3" xfId="1077"/>
    <cellStyle name="Normál 8" xfId="1078"/>
    <cellStyle name="Normál 8 2" xfId="1079"/>
    <cellStyle name="Normál 8 3" xfId="1080"/>
    <cellStyle name="Normál 8 4" xfId="1081"/>
    <cellStyle name="Normál 9" xfId="1082"/>
    <cellStyle name="Normál 9 2" xfId="1083"/>
    <cellStyle name="Normál 9 3" xfId="1084"/>
    <cellStyle name="Normál 9 4" xfId="1085"/>
    <cellStyle name="Normál_Étlap 2012 30" xfId="1086"/>
    <cellStyle name="Normál_Munka1" xfId="1087"/>
    <cellStyle name="Note" xfId="1088"/>
    <cellStyle name="Note 2" xfId="1089"/>
    <cellStyle name="Note 2 2" xfId="1090"/>
    <cellStyle name="Note 2 3" xfId="1091"/>
    <cellStyle name="Note 2 3 2" xfId="1092"/>
    <cellStyle name="Note 2 3 3" xfId="1093"/>
    <cellStyle name="Note 2 4" xfId="1094"/>
    <cellStyle name="Note 3" xfId="1095"/>
    <cellStyle name="Output" xfId="1096"/>
    <cellStyle name="Output 2" xfId="1097"/>
    <cellStyle name="Output 2 2" xfId="1098"/>
    <cellStyle name="Összesen" xfId="1099"/>
    <cellStyle name="Összesen 2" xfId="1100"/>
    <cellStyle name="Összesen 2 2" xfId="1101"/>
    <cellStyle name="Összesen 3" xfId="1102"/>
    <cellStyle name="Összesen 3 2" xfId="1103"/>
    <cellStyle name="Összesen 3 3" xfId="1104"/>
    <cellStyle name="Összesen 4" xfId="1105"/>
    <cellStyle name="Currency" xfId="1106"/>
    <cellStyle name="Currency [0]" xfId="1107"/>
    <cellStyle name="Pénznem 2" xfId="1108"/>
    <cellStyle name="Pénznem 3" xfId="1109"/>
    <cellStyle name="Result" xfId="1110"/>
    <cellStyle name="Result2" xfId="1111"/>
    <cellStyle name="Rossz" xfId="1112"/>
    <cellStyle name="Rossz 2" xfId="1113"/>
    <cellStyle name="Rossz 2 2" xfId="1114"/>
    <cellStyle name="Rossz 3" xfId="1115"/>
    <cellStyle name="Rossz 3 2" xfId="1116"/>
    <cellStyle name="Rossz 3 3" xfId="1117"/>
    <cellStyle name="Rossz 4" xfId="1118"/>
    <cellStyle name="Semleges" xfId="1119"/>
    <cellStyle name="Semleges 2" xfId="1120"/>
    <cellStyle name="Semleges 2 2" xfId="1121"/>
    <cellStyle name="Semleges 2 3" xfId="1122"/>
    <cellStyle name="Semleges 3" xfId="1123"/>
    <cellStyle name="Semleges 3 2" xfId="1124"/>
    <cellStyle name="Semleges 3 3" xfId="1125"/>
    <cellStyle name="Semleges 4" xfId="1126"/>
    <cellStyle name="Számítás" xfId="1127"/>
    <cellStyle name="Számítás 2" xfId="1128"/>
    <cellStyle name="Számítás 2 2" xfId="1129"/>
    <cellStyle name="Számítás 3" xfId="1130"/>
    <cellStyle name="Számítás 3 2" xfId="1131"/>
    <cellStyle name="Számítás 3 3" xfId="1132"/>
    <cellStyle name="Számítás 4" xfId="1133"/>
    <cellStyle name="Percent" xfId="1134"/>
    <cellStyle name="Százalék 2" xfId="1135"/>
    <cellStyle name="Title" xfId="1136"/>
    <cellStyle name="Title 2" xfId="1137"/>
    <cellStyle name="Total" xfId="1138"/>
    <cellStyle name="Total 2" xfId="1139"/>
    <cellStyle name="Total 2 2" xfId="1140"/>
    <cellStyle name="Warning Text" xfId="1141"/>
    <cellStyle name="Warning Text 2" xfId="1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9525</xdr:colOff>
      <xdr:row>1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45882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zoomScale="60" zoomScaleNormal="60" zoomScaleSheetLayoutView="55" zoomScalePageLayoutView="0" workbookViewId="0" topLeftCell="A77">
      <selection activeCell="A81" sqref="A81:IV85"/>
    </sheetView>
  </sheetViews>
  <sheetFormatPr defaultColWidth="9.140625" defaultRowHeight="12.75"/>
  <cols>
    <col min="1" max="1" width="5.8515625" style="1" customWidth="1"/>
    <col min="2" max="2" width="22.28125" style="2" customWidth="1"/>
    <col min="3" max="3" width="26.57421875" style="2" customWidth="1"/>
    <col min="4" max="4" width="7.8515625" style="3" customWidth="1"/>
    <col min="5" max="5" width="26.57421875" style="2" customWidth="1"/>
    <col min="6" max="6" width="7.8515625" style="3" customWidth="1"/>
    <col min="7" max="7" width="26.57421875" style="2" customWidth="1"/>
    <col min="8" max="8" width="7.8515625" style="3" customWidth="1"/>
    <col min="9" max="9" width="26.57421875" style="2" customWidth="1"/>
    <col min="10" max="10" width="9.28125" style="4" customWidth="1"/>
    <col min="11" max="11" width="26.57421875" style="2" customWidth="1"/>
    <col min="12" max="12" width="7.8515625" style="4" customWidth="1"/>
    <col min="13" max="13" width="30.00390625" style="5" customWidth="1"/>
    <col min="14" max="14" width="8.8515625" style="2" customWidth="1"/>
    <col min="15" max="15" width="12.421875" style="2" customWidth="1"/>
    <col min="16" max="16" width="27.28125" style="2" customWidth="1"/>
    <col min="17" max="17" width="36.421875" style="2" customWidth="1"/>
    <col min="18" max="18" width="13.28125" style="2" customWidth="1"/>
    <col min="19" max="19" width="17.7109375" style="2" customWidth="1"/>
    <col min="20" max="16384" width="9.140625" style="2" customWidth="1"/>
  </cols>
  <sheetData>
    <row r="1" spans="1:15" ht="135" customHeight="1" thickBot="1">
      <c r="A1" s="6"/>
      <c r="B1" s="7"/>
      <c r="C1" s="7"/>
      <c r="D1" s="8"/>
      <c r="E1" s="7"/>
      <c r="F1" s="8"/>
      <c r="G1" s="7"/>
      <c r="H1" s="8"/>
      <c r="I1" s="7"/>
      <c r="J1" s="9"/>
      <c r="K1" s="256"/>
      <c r="L1" s="257"/>
      <c r="M1" s="255"/>
      <c r="O1" s="230"/>
    </row>
    <row r="2" spans="1:15" s="10" customFormat="1" ht="22.5" customHeight="1" thickBot="1">
      <c r="A2" s="402" t="s">
        <v>483</v>
      </c>
      <c r="B2" s="402"/>
      <c r="C2" s="392" t="s">
        <v>484</v>
      </c>
      <c r="D2" s="392"/>
      <c r="E2" s="393" t="s">
        <v>485</v>
      </c>
      <c r="F2" s="403"/>
      <c r="G2" s="392" t="s">
        <v>486</v>
      </c>
      <c r="H2" s="392"/>
      <c r="I2" s="392" t="s">
        <v>487</v>
      </c>
      <c r="J2" s="393"/>
      <c r="K2" s="394" t="s">
        <v>488</v>
      </c>
      <c r="L2" s="394"/>
      <c r="M2" s="421"/>
      <c r="N2" s="421"/>
      <c r="O2" s="230"/>
    </row>
    <row r="3" spans="1:15" s="10" customFormat="1" ht="45" customHeight="1">
      <c r="A3" s="11" t="s">
        <v>0</v>
      </c>
      <c r="B3" s="12" t="s">
        <v>214</v>
      </c>
      <c r="C3" s="212" t="s">
        <v>117</v>
      </c>
      <c r="D3" s="213">
        <f>+Árak!C2</f>
        <v>235</v>
      </c>
      <c r="E3" s="218" t="s">
        <v>263</v>
      </c>
      <c r="F3" s="219">
        <f>+Árak!D2</f>
        <v>235</v>
      </c>
      <c r="G3" s="218" t="s">
        <v>118</v>
      </c>
      <c r="H3" s="219">
        <f>+Árak!E2</f>
        <v>235</v>
      </c>
      <c r="I3" s="218" t="s">
        <v>119</v>
      </c>
      <c r="J3" s="237">
        <f>+Árak!F2</f>
        <v>235</v>
      </c>
      <c r="K3" s="220" t="s">
        <v>264</v>
      </c>
      <c r="L3" s="217">
        <f>+Árak!G2</f>
        <v>235</v>
      </c>
      <c r="M3" s="239"/>
      <c r="N3" s="240"/>
      <c r="O3" s="230"/>
    </row>
    <row r="4" spans="1:15" s="10" customFormat="1" ht="39.75" customHeight="1">
      <c r="A4" s="13" t="s">
        <v>2</v>
      </c>
      <c r="B4" s="12" t="s">
        <v>214</v>
      </c>
      <c r="C4" s="206" t="s">
        <v>120</v>
      </c>
      <c r="D4" s="202">
        <f>+Árak!C3</f>
        <v>295</v>
      </c>
      <c r="E4" s="220" t="s">
        <v>121</v>
      </c>
      <c r="F4" s="195">
        <f>+Árak!D3</f>
        <v>260</v>
      </c>
      <c r="G4" s="220" t="s">
        <v>122</v>
      </c>
      <c r="H4" s="195">
        <f>+Árak!E3</f>
        <v>255</v>
      </c>
      <c r="I4" s="220" t="s">
        <v>123</v>
      </c>
      <c r="J4" s="238">
        <f>+Árak!F3</f>
        <v>260</v>
      </c>
      <c r="K4" s="220" t="s">
        <v>265</v>
      </c>
      <c r="L4" s="217">
        <v>165</v>
      </c>
      <c r="M4" s="239"/>
      <c r="N4" s="240"/>
      <c r="O4" s="230"/>
    </row>
    <row r="5" spans="1:15" ht="87.75" customHeight="1" thickBot="1">
      <c r="A5" s="14" t="s">
        <v>3</v>
      </c>
      <c r="B5" s="15" t="s">
        <v>4</v>
      </c>
      <c r="C5" s="206" t="s">
        <v>175</v>
      </c>
      <c r="D5" s="202">
        <f>+Árak!C4</f>
        <v>715</v>
      </c>
      <c r="E5" s="220" t="s">
        <v>176</v>
      </c>
      <c r="F5" s="195">
        <f>+Árak!D4</f>
        <v>735</v>
      </c>
      <c r="G5" s="220" t="s">
        <v>266</v>
      </c>
      <c r="H5" s="195">
        <f>+Árak!E4</f>
        <v>705</v>
      </c>
      <c r="I5" s="220" t="s">
        <v>124</v>
      </c>
      <c r="J5" s="238">
        <f>+Árak!F4</f>
        <v>715</v>
      </c>
      <c r="K5" s="220" t="s">
        <v>267</v>
      </c>
      <c r="L5" s="217">
        <f>+Árak!G4</f>
        <v>735</v>
      </c>
      <c r="M5" s="239"/>
      <c r="N5" s="240"/>
      <c r="O5" s="230"/>
    </row>
    <row r="6" spans="1:16" ht="87" customHeight="1">
      <c r="A6" s="16" t="s">
        <v>5</v>
      </c>
      <c r="B6" s="17" t="s">
        <v>4</v>
      </c>
      <c r="C6" s="206" t="s">
        <v>178</v>
      </c>
      <c r="D6" s="202">
        <f>+Árak!C5</f>
        <v>790</v>
      </c>
      <c r="E6" s="220" t="s">
        <v>177</v>
      </c>
      <c r="F6" s="195">
        <f>+Árak!D5</f>
        <v>805</v>
      </c>
      <c r="G6" s="220" t="s">
        <v>268</v>
      </c>
      <c r="H6" s="195">
        <f>+Árak!E5</f>
        <v>790</v>
      </c>
      <c r="I6" s="220" t="s">
        <v>179</v>
      </c>
      <c r="J6" s="238">
        <f>+Árak!F5</f>
        <v>680</v>
      </c>
      <c r="K6" s="220" t="s">
        <v>269</v>
      </c>
      <c r="L6" s="217">
        <f>+Árak!G5</f>
        <v>755</v>
      </c>
      <c r="M6" s="185" t="s">
        <v>168</v>
      </c>
      <c r="N6" s="240"/>
      <c r="O6" s="230"/>
      <c r="P6" s="185"/>
    </row>
    <row r="7" spans="1:16" ht="67.5" customHeight="1">
      <c r="A7" s="16" t="s">
        <v>6</v>
      </c>
      <c r="B7" s="17" t="s">
        <v>4</v>
      </c>
      <c r="C7" s="206" t="s">
        <v>125</v>
      </c>
      <c r="D7" s="202">
        <f>+Árak!C6</f>
        <v>725</v>
      </c>
      <c r="E7" s="220" t="s">
        <v>270</v>
      </c>
      <c r="F7" s="195">
        <f>+Árak!D6</f>
        <v>760</v>
      </c>
      <c r="G7" s="220" t="s">
        <v>126</v>
      </c>
      <c r="H7" s="195">
        <f>+Árak!E6</f>
        <v>780</v>
      </c>
      <c r="I7" s="220" t="s">
        <v>180</v>
      </c>
      <c r="J7" s="238">
        <f>+Árak!F6</f>
        <v>730</v>
      </c>
      <c r="K7" s="220" t="s">
        <v>271</v>
      </c>
      <c r="L7" s="217">
        <f>+Árak!G6</f>
        <v>815</v>
      </c>
      <c r="M7" s="189"/>
      <c r="N7" s="240"/>
      <c r="O7" s="230"/>
      <c r="P7" s="189"/>
    </row>
    <row r="8" spans="1:15" ht="65.25" customHeight="1">
      <c r="A8" s="16" t="s">
        <v>7</v>
      </c>
      <c r="B8" s="17" t="s">
        <v>8</v>
      </c>
      <c r="C8" s="206" t="s">
        <v>181</v>
      </c>
      <c r="D8" s="202">
        <f>+Árak!C7</f>
        <v>895</v>
      </c>
      <c r="E8" s="220" t="s">
        <v>127</v>
      </c>
      <c r="F8" s="195">
        <f>+Árak!D7</f>
        <v>905</v>
      </c>
      <c r="G8" s="220" t="s">
        <v>272</v>
      </c>
      <c r="H8" s="195">
        <f>+Árak!E7</f>
        <v>855</v>
      </c>
      <c r="I8" s="220" t="s">
        <v>400</v>
      </c>
      <c r="J8" s="238">
        <f>+Árak!F8</f>
        <v>1695</v>
      </c>
      <c r="K8" s="220" t="s">
        <v>381</v>
      </c>
      <c r="L8" s="217">
        <f>+Árak!G7</f>
        <v>1255</v>
      </c>
      <c r="M8" s="239"/>
      <c r="N8" s="240"/>
      <c r="O8" s="230"/>
    </row>
    <row r="9" spans="1:15" ht="47.25" customHeight="1">
      <c r="A9" s="18" t="s">
        <v>9</v>
      </c>
      <c r="B9" s="19" t="s">
        <v>10</v>
      </c>
      <c r="C9" s="206" t="s">
        <v>128</v>
      </c>
      <c r="D9" s="202">
        <f>+Árak!C8</f>
        <v>1715</v>
      </c>
      <c r="E9" s="220" t="s">
        <v>129</v>
      </c>
      <c r="F9" s="195">
        <f>+Árak!D8</f>
        <v>1620</v>
      </c>
      <c r="G9" s="220" t="s">
        <v>130</v>
      </c>
      <c r="H9" s="195">
        <f>+Árak!E8</f>
        <v>1505</v>
      </c>
      <c r="I9" s="220" t="s">
        <v>273</v>
      </c>
      <c r="J9" s="238">
        <f>+Árak!F9</f>
        <v>755</v>
      </c>
      <c r="K9" s="220" t="s">
        <v>274</v>
      </c>
      <c r="L9" s="217">
        <f>+Árak!G8</f>
        <v>1730</v>
      </c>
      <c r="M9" s="239"/>
      <c r="N9" s="240"/>
      <c r="O9" s="230"/>
    </row>
    <row r="10" spans="1:15" ht="99.75" customHeight="1">
      <c r="A10" s="20" t="s">
        <v>11</v>
      </c>
      <c r="B10" s="21" t="s">
        <v>12</v>
      </c>
      <c r="C10" s="206" t="s">
        <v>182</v>
      </c>
      <c r="D10" s="202">
        <f>+Árak!C9</f>
        <v>745</v>
      </c>
      <c r="E10" s="220" t="s">
        <v>183</v>
      </c>
      <c r="F10" s="195">
        <f>+Árak!D9</f>
        <v>780</v>
      </c>
      <c r="G10" s="220" t="s">
        <v>184</v>
      </c>
      <c r="H10" s="195">
        <f>+Árak!E9</f>
        <v>830</v>
      </c>
      <c r="I10" s="220" t="s">
        <v>275</v>
      </c>
      <c r="J10" s="238">
        <f>+Árak!F10</f>
        <v>1505</v>
      </c>
      <c r="K10" s="220" t="s">
        <v>276</v>
      </c>
      <c r="L10" s="217">
        <f>+Árak!G9</f>
        <v>705</v>
      </c>
      <c r="M10" s="239"/>
      <c r="N10" s="240"/>
      <c r="O10" s="230"/>
    </row>
    <row r="11" spans="1:15" ht="39.75" customHeight="1">
      <c r="A11" s="22" t="s">
        <v>13</v>
      </c>
      <c r="B11" s="150" t="s">
        <v>14</v>
      </c>
      <c r="C11" s="417" t="s">
        <v>500</v>
      </c>
      <c r="D11" s="390">
        <f>+Árak!C10</f>
        <v>1605</v>
      </c>
      <c r="E11" s="220" t="s">
        <v>131</v>
      </c>
      <c r="F11" s="390">
        <f>+Árak!D10</f>
        <v>1485</v>
      </c>
      <c r="G11" s="294" t="s">
        <v>501</v>
      </c>
      <c r="H11" s="390">
        <f>+Árak!E10</f>
        <v>1530</v>
      </c>
      <c r="I11" s="221" t="s">
        <v>132</v>
      </c>
      <c r="J11" s="391">
        <f>+Árak!F11</f>
        <v>1490</v>
      </c>
      <c r="K11" s="405" t="s">
        <v>403</v>
      </c>
      <c r="L11" s="395">
        <f>+Árak!G10</f>
        <v>1605</v>
      </c>
      <c r="M11" s="422"/>
      <c r="N11" s="404"/>
      <c r="O11" s="230"/>
    </row>
    <row r="12" spans="1:15" ht="51.75" customHeight="1">
      <c r="A12" s="23"/>
      <c r="B12" s="151"/>
      <c r="C12" s="418"/>
      <c r="D12" s="390"/>
      <c r="E12" s="220" t="s">
        <v>133</v>
      </c>
      <c r="F12" s="390"/>
      <c r="G12" s="295" t="s">
        <v>502</v>
      </c>
      <c r="H12" s="390"/>
      <c r="I12" s="222" t="s">
        <v>188</v>
      </c>
      <c r="J12" s="391"/>
      <c r="K12" s="405"/>
      <c r="L12" s="395"/>
      <c r="M12" s="422"/>
      <c r="N12" s="404"/>
      <c r="O12" s="230"/>
    </row>
    <row r="13" spans="1:15" ht="69" customHeight="1">
      <c r="A13" s="24"/>
      <c r="B13" s="152"/>
      <c r="C13" s="419"/>
      <c r="D13" s="195"/>
      <c r="E13" s="220" t="s">
        <v>209</v>
      </c>
      <c r="F13" s="195">
        <f>+Árak!D11</f>
        <v>1490</v>
      </c>
      <c r="G13" s="295" t="s">
        <v>503</v>
      </c>
      <c r="H13" s="195">
        <f>+Árak!E11</f>
        <v>1645</v>
      </c>
      <c r="I13" s="220" t="s">
        <v>134</v>
      </c>
      <c r="J13" s="238">
        <f>+Árak!F12</f>
        <v>1485</v>
      </c>
      <c r="K13" s="405"/>
      <c r="L13" s="217"/>
      <c r="M13" s="239"/>
      <c r="N13" s="240"/>
      <c r="O13" s="230"/>
    </row>
    <row r="14" spans="1:15" ht="51.75" customHeight="1">
      <c r="A14" s="22" t="s">
        <v>15</v>
      </c>
      <c r="B14" s="150" t="s">
        <v>16</v>
      </c>
      <c r="C14" s="206" t="s">
        <v>135</v>
      </c>
      <c r="D14" s="396">
        <f>+Árak!C12</f>
        <v>1475</v>
      </c>
      <c r="E14" s="220" t="s">
        <v>136</v>
      </c>
      <c r="F14" s="390">
        <f>+Árak!D12</f>
        <v>1505</v>
      </c>
      <c r="G14" s="220" t="s">
        <v>137</v>
      </c>
      <c r="H14" s="390">
        <f>+Árak!E12</f>
        <v>1510</v>
      </c>
      <c r="I14" s="220" t="s">
        <v>138</v>
      </c>
      <c r="J14" s="391">
        <f>+Árak!F13</f>
        <v>1510</v>
      </c>
      <c r="K14" s="220" t="s">
        <v>277</v>
      </c>
      <c r="L14" s="395">
        <f>+Árak!G13</f>
        <v>1505</v>
      </c>
      <c r="M14" s="239"/>
      <c r="N14" s="404"/>
      <c r="O14" s="230"/>
    </row>
    <row r="15" spans="1:15" ht="45" customHeight="1">
      <c r="A15" s="23"/>
      <c r="B15" s="151"/>
      <c r="C15" s="206" t="s">
        <v>139</v>
      </c>
      <c r="D15" s="396"/>
      <c r="E15" s="220" t="s">
        <v>185</v>
      </c>
      <c r="F15" s="390"/>
      <c r="G15" s="220" t="s">
        <v>210</v>
      </c>
      <c r="H15" s="390"/>
      <c r="I15" s="220" t="s">
        <v>186</v>
      </c>
      <c r="J15" s="391"/>
      <c r="K15" s="220" t="s">
        <v>278</v>
      </c>
      <c r="L15" s="395"/>
      <c r="M15" s="239"/>
      <c r="N15" s="404"/>
      <c r="O15" s="230"/>
    </row>
    <row r="16" spans="1:15" ht="36.75" customHeight="1">
      <c r="A16" s="24"/>
      <c r="B16" s="152"/>
      <c r="C16" s="206" t="s">
        <v>140</v>
      </c>
      <c r="D16" s="202">
        <f>+Árak!C13</f>
        <v>1485</v>
      </c>
      <c r="E16" s="220" t="s">
        <v>141</v>
      </c>
      <c r="F16" s="195">
        <f>+Árak!D13</f>
        <v>1490</v>
      </c>
      <c r="G16" s="220" t="s">
        <v>142</v>
      </c>
      <c r="H16" s="195">
        <f>+Árak!E13</f>
        <v>1515</v>
      </c>
      <c r="I16" s="220" t="s">
        <v>170</v>
      </c>
      <c r="J16" s="238">
        <f>+Árak!F14</f>
        <v>1505</v>
      </c>
      <c r="K16" s="220" t="s">
        <v>279</v>
      </c>
      <c r="L16" s="217">
        <f>+Árak!G14</f>
        <v>1450</v>
      </c>
      <c r="M16" s="239"/>
      <c r="N16" s="240"/>
      <c r="O16" s="230"/>
    </row>
    <row r="17" spans="1:15" ht="74.25" customHeight="1">
      <c r="A17" s="20" t="s">
        <v>17</v>
      </c>
      <c r="B17" s="21" t="s">
        <v>18</v>
      </c>
      <c r="C17" s="220" t="s">
        <v>281</v>
      </c>
      <c r="D17" s="195">
        <f>+Árak!C14</f>
        <v>1530</v>
      </c>
      <c r="E17" s="220" t="s">
        <v>280</v>
      </c>
      <c r="F17" s="195">
        <f>+Árak!D14</f>
        <v>1575</v>
      </c>
      <c r="G17" s="220" t="s">
        <v>282</v>
      </c>
      <c r="H17" s="195">
        <f>+Árak!E14</f>
        <v>1435</v>
      </c>
      <c r="I17" s="206" t="s">
        <v>469</v>
      </c>
      <c r="J17" s="238">
        <f>+Árak!F15</f>
        <v>1550</v>
      </c>
      <c r="K17" s="220" t="s">
        <v>283</v>
      </c>
      <c r="L17" s="217">
        <f>+Árak!G15</f>
        <v>1590</v>
      </c>
      <c r="M17" s="239"/>
      <c r="N17" s="240"/>
      <c r="O17" s="230"/>
    </row>
    <row r="18" spans="1:15" ht="86.25" customHeight="1">
      <c r="A18" s="20" t="s">
        <v>19</v>
      </c>
      <c r="B18" s="21" t="s">
        <v>20</v>
      </c>
      <c r="C18" s="220" t="s">
        <v>211</v>
      </c>
      <c r="D18" s="195">
        <f>+Árak!C15</f>
        <v>1570</v>
      </c>
      <c r="E18" s="220" t="s">
        <v>143</v>
      </c>
      <c r="F18" s="195">
        <f>+Árak!D15</f>
        <v>1540</v>
      </c>
      <c r="G18" s="220" t="s">
        <v>163</v>
      </c>
      <c r="H18" s="195">
        <f>+Árak!E15</f>
        <v>1560</v>
      </c>
      <c r="I18" s="220" t="s">
        <v>285</v>
      </c>
      <c r="J18" s="238">
        <f>+Árak!F16</f>
        <v>1660</v>
      </c>
      <c r="K18" s="220" t="s">
        <v>284</v>
      </c>
      <c r="L18" s="217">
        <f>+Árak!G16</f>
        <v>1720</v>
      </c>
      <c r="M18" s="239"/>
      <c r="N18" s="240"/>
      <c r="O18" s="230"/>
    </row>
    <row r="19" spans="1:15" ht="118.5" customHeight="1">
      <c r="A19" s="20" t="s">
        <v>21</v>
      </c>
      <c r="B19" s="21" t="s">
        <v>22</v>
      </c>
      <c r="C19" s="220" t="s">
        <v>371</v>
      </c>
      <c r="D19" s="195">
        <f>+Árak!C16</f>
        <v>1650</v>
      </c>
      <c r="E19" s="220" t="s">
        <v>372</v>
      </c>
      <c r="F19" s="195">
        <f>+Árak!D16</f>
        <v>1630</v>
      </c>
      <c r="G19" s="220" t="s">
        <v>379</v>
      </c>
      <c r="H19" s="195">
        <f>+Árak!E16</f>
        <v>1650</v>
      </c>
      <c r="I19" s="220" t="s">
        <v>380</v>
      </c>
      <c r="J19" s="238">
        <f>+Árak!F17</f>
        <v>1995</v>
      </c>
      <c r="K19" s="220" t="s">
        <v>382</v>
      </c>
      <c r="L19" s="217">
        <f>+Árak!G17</f>
        <v>2195</v>
      </c>
      <c r="M19" s="239"/>
      <c r="N19" s="240"/>
      <c r="O19" s="230"/>
    </row>
    <row r="20" spans="1:15" ht="118.5" customHeight="1">
      <c r="A20" s="20" t="s">
        <v>419</v>
      </c>
      <c r="B20" s="21" t="s">
        <v>421</v>
      </c>
      <c r="C20" s="206" t="s">
        <v>423</v>
      </c>
      <c r="D20" s="195">
        <f>+Árak!C17</f>
        <v>1945</v>
      </c>
      <c r="E20" s="206" t="s">
        <v>424</v>
      </c>
      <c r="F20" s="195">
        <f>+Árak!D17</f>
        <v>1990</v>
      </c>
      <c r="G20" s="206" t="s">
        <v>443</v>
      </c>
      <c r="H20" s="195">
        <f>+Árak!E17</f>
        <v>2005</v>
      </c>
      <c r="I20" s="206" t="s">
        <v>445</v>
      </c>
      <c r="J20" s="238">
        <f>+Árak!F18</f>
        <v>1705</v>
      </c>
      <c r="K20" s="206" t="s">
        <v>425</v>
      </c>
      <c r="L20" s="217">
        <f>+Árak!G18</f>
        <v>1715</v>
      </c>
      <c r="M20" s="239"/>
      <c r="N20" s="240"/>
      <c r="O20" s="230"/>
    </row>
    <row r="21" spans="1:15" ht="128.25" customHeight="1">
      <c r="A21" s="20" t="s">
        <v>23</v>
      </c>
      <c r="B21" s="21" t="s">
        <v>24</v>
      </c>
      <c r="C21" s="296" t="s">
        <v>504</v>
      </c>
      <c r="D21" s="195">
        <f>+Árak!C18</f>
        <v>1750</v>
      </c>
      <c r="E21" s="220" t="s">
        <v>373</v>
      </c>
      <c r="F21" s="195">
        <f>+Árak!D18</f>
        <v>1630</v>
      </c>
      <c r="G21" s="296" t="s">
        <v>505</v>
      </c>
      <c r="H21" s="195">
        <f>+Árak!E18</f>
        <v>1720</v>
      </c>
      <c r="I21" s="206" t="s">
        <v>444</v>
      </c>
      <c r="J21" s="238">
        <f>+Árak!F19</f>
        <v>1760</v>
      </c>
      <c r="K21" s="206" t="s">
        <v>426</v>
      </c>
      <c r="L21" s="217">
        <f>+Árak!G19</f>
        <v>1770</v>
      </c>
      <c r="M21" s="239"/>
      <c r="N21" s="240"/>
      <c r="O21" s="230"/>
    </row>
    <row r="22" spans="1:15" ht="102.75" customHeight="1">
      <c r="A22" s="20" t="s">
        <v>25</v>
      </c>
      <c r="B22" s="21" t="s">
        <v>24</v>
      </c>
      <c r="C22" s="296" t="s">
        <v>506</v>
      </c>
      <c r="D22" s="195">
        <f>+Árak!C19</f>
        <v>1805</v>
      </c>
      <c r="E22" s="220" t="s">
        <v>507</v>
      </c>
      <c r="F22" s="195">
        <f>+Árak!D19</f>
        <v>1740</v>
      </c>
      <c r="G22" s="296" t="s">
        <v>508</v>
      </c>
      <c r="H22" s="195">
        <f>+Árak!E19</f>
        <v>1830</v>
      </c>
      <c r="I22" s="296" t="s">
        <v>509</v>
      </c>
      <c r="J22" s="238">
        <f>+Árak!F20</f>
        <v>1755</v>
      </c>
      <c r="K22" s="296" t="s">
        <v>510</v>
      </c>
      <c r="L22" s="217">
        <f>+Árak!G20</f>
        <v>1740</v>
      </c>
      <c r="M22" s="239"/>
      <c r="N22" s="240"/>
      <c r="O22" s="230"/>
    </row>
    <row r="23" spans="1:15" ht="63" customHeight="1">
      <c r="A23" s="25" t="s">
        <v>26</v>
      </c>
      <c r="B23" s="36" t="s">
        <v>24</v>
      </c>
      <c r="C23" s="220" t="s">
        <v>286</v>
      </c>
      <c r="D23" s="390">
        <f>+Árak!C20</f>
        <v>1730</v>
      </c>
      <c r="E23" s="220" t="s">
        <v>374</v>
      </c>
      <c r="F23" s="390">
        <f>+Árak!D20</f>
        <v>1660</v>
      </c>
      <c r="G23" s="220" t="s">
        <v>166</v>
      </c>
      <c r="H23" s="390">
        <f>+Árak!E20</f>
        <v>1750</v>
      </c>
      <c r="I23" s="220" t="s">
        <v>167</v>
      </c>
      <c r="J23" s="391">
        <f>+Árak!F21</f>
        <v>1790</v>
      </c>
      <c r="K23" s="296" t="s">
        <v>511</v>
      </c>
      <c r="L23" s="395">
        <f>+Árak!G21</f>
        <v>1730</v>
      </c>
      <c r="M23" s="239"/>
      <c r="N23" s="404"/>
      <c r="O23" s="230"/>
    </row>
    <row r="24" spans="1:15" ht="59.25" customHeight="1">
      <c r="A24" s="26"/>
      <c r="B24" s="147"/>
      <c r="C24" s="223" t="s">
        <v>287</v>
      </c>
      <c r="D24" s="390"/>
      <c r="E24" s="223" t="s">
        <v>375</v>
      </c>
      <c r="F24" s="390"/>
      <c r="G24" s="223" t="s">
        <v>212</v>
      </c>
      <c r="H24" s="390"/>
      <c r="I24" s="223" t="s">
        <v>144</v>
      </c>
      <c r="J24" s="391"/>
      <c r="K24" s="223" t="s">
        <v>289</v>
      </c>
      <c r="L24" s="395"/>
      <c r="M24" s="239"/>
      <c r="N24" s="404"/>
      <c r="O24" s="230"/>
    </row>
    <row r="25" spans="1:15" ht="87.75" customHeight="1">
      <c r="A25" s="27"/>
      <c r="B25" s="153"/>
      <c r="C25" s="223" t="s">
        <v>288</v>
      </c>
      <c r="D25" s="195">
        <f>+Árak!C21</f>
        <v>1740</v>
      </c>
      <c r="E25" s="223" t="s">
        <v>376</v>
      </c>
      <c r="F25" s="195">
        <f>+Árak!D21</f>
        <v>1615</v>
      </c>
      <c r="G25" s="286" t="s">
        <v>446</v>
      </c>
      <c r="H25" s="195">
        <f>+Árak!E21</f>
        <v>1770</v>
      </c>
      <c r="I25" s="223" t="s">
        <v>213</v>
      </c>
      <c r="J25" s="238">
        <f>+Árak!F22</f>
        <v>1765</v>
      </c>
      <c r="K25" s="297" t="s">
        <v>473</v>
      </c>
      <c r="L25" s="217">
        <f>+Árak!G22</f>
        <v>1750</v>
      </c>
      <c r="M25" s="241"/>
      <c r="N25" s="240"/>
      <c r="O25" s="230"/>
    </row>
    <row r="26" spans="1:15" ht="66.75" customHeight="1">
      <c r="A26" s="25" t="s">
        <v>27</v>
      </c>
      <c r="B26" s="36" t="s">
        <v>24</v>
      </c>
      <c r="C26" s="220" t="s">
        <v>290</v>
      </c>
      <c r="D26" s="390">
        <f>+Árak!C22</f>
        <v>1810</v>
      </c>
      <c r="E26" s="220" t="s">
        <v>377</v>
      </c>
      <c r="F26" s="390">
        <f>+Árak!D22</f>
        <v>1765</v>
      </c>
      <c r="G26" s="220" t="s">
        <v>293</v>
      </c>
      <c r="H26" s="390">
        <f>+Árak!E22</f>
        <v>1755</v>
      </c>
      <c r="I26" s="220" t="s">
        <v>145</v>
      </c>
      <c r="J26" s="391">
        <f>+Árak!F23</f>
        <v>1805</v>
      </c>
      <c r="K26" s="220" t="s">
        <v>255</v>
      </c>
      <c r="L26" s="395">
        <f>+Árak!G23</f>
        <v>1770</v>
      </c>
      <c r="M26" s="239"/>
      <c r="N26" s="404"/>
      <c r="O26" s="231"/>
    </row>
    <row r="27" spans="1:14" ht="52.5" customHeight="1">
      <c r="A27" s="26"/>
      <c r="B27" s="147"/>
      <c r="C27" s="220" t="s">
        <v>291</v>
      </c>
      <c r="D27" s="390"/>
      <c r="E27" s="220" t="s">
        <v>378</v>
      </c>
      <c r="F27" s="390"/>
      <c r="G27" s="229" t="s">
        <v>295</v>
      </c>
      <c r="H27" s="390"/>
      <c r="I27" s="220" t="s">
        <v>169</v>
      </c>
      <c r="J27" s="391"/>
      <c r="K27" s="220" t="s">
        <v>296</v>
      </c>
      <c r="L27" s="395"/>
      <c r="M27" s="239"/>
      <c r="N27" s="404"/>
    </row>
    <row r="28" spans="1:14" ht="52.5" customHeight="1">
      <c r="A28" s="27"/>
      <c r="B28" s="153"/>
      <c r="C28" s="220" t="s">
        <v>292</v>
      </c>
      <c r="D28" s="195">
        <f>+Árak!C23</f>
        <v>1865</v>
      </c>
      <c r="E28" s="220" t="s">
        <v>399</v>
      </c>
      <c r="F28" s="195">
        <f>+Árak!D23</f>
        <v>2050</v>
      </c>
      <c r="G28" s="229" t="s">
        <v>294</v>
      </c>
      <c r="H28" s="195">
        <f>+Árak!E23</f>
        <v>1740</v>
      </c>
      <c r="I28" s="220" t="s">
        <v>147</v>
      </c>
      <c r="J28" s="238">
        <f>+Árak!F24</f>
        <v>1945</v>
      </c>
      <c r="K28" s="220" t="s">
        <v>297</v>
      </c>
      <c r="L28" s="217">
        <f>+Árak!G24</f>
        <v>1775</v>
      </c>
      <c r="M28" s="239"/>
      <c r="N28" s="240"/>
    </row>
    <row r="29" spans="1:14" ht="69.75" customHeight="1">
      <c r="A29" s="25" t="s">
        <v>28</v>
      </c>
      <c r="B29" s="36" t="s">
        <v>24</v>
      </c>
      <c r="C29" s="296" t="s">
        <v>512</v>
      </c>
      <c r="D29" s="390">
        <f>+Árak!C24</f>
        <v>1740</v>
      </c>
      <c r="E29" s="220" t="s">
        <v>148</v>
      </c>
      <c r="F29" s="390">
        <f>+Árak!D24</f>
        <v>1795</v>
      </c>
      <c r="G29" s="220" t="s">
        <v>149</v>
      </c>
      <c r="H29" s="390">
        <f>+Árak!E24</f>
        <v>1790</v>
      </c>
      <c r="I29" s="206" t="s">
        <v>410</v>
      </c>
      <c r="J29" s="391">
        <f>+Árak!F25</f>
        <v>1860</v>
      </c>
      <c r="K29" s="220" t="s">
        <v>299</v>
      </c>
      <c r="L29" s="395">
        <f>+Árak!G25</f>
        <v>1780</v>
      </c>
      <c r="M29" s="239"/>
      <c r="N29" s="404"/>
    </row>
    <row r="30" spans="1:14" ht="47.25" customHeight="1">
      <c r="A30" s="26"/>
      <c r="B30" s="147"/>
      <c r="C30" s="220" t="s">
        <v>146</v>
      </c>
      <c r="D30" s="390"/>
      <c r="E30" s="220" t="s">
        <v>115</v>
      </c>
      <c r="F30" s="390"/>
      <c r="G30" s="220" t="s">
        <v>150</v>
      </c>
      <c r="H30" s="390"/>
      <c r="I30" s="273" t="s">
        <v>401</v>
      </c>
      <c r="J30" s="391"/>
      <c r="K30" s="220" t="s">
        <v>298</v>
      </c>
      <c r="L30" s="395"/>
      <c r="M30" s="239"/>
      <c r="N30" s="404"/>
    </row>
    <row r="31" spans="1:14" ht="60" customHeight="1">
      <c r="A31" s="27"/>
      <c r="B31" s="153"/>
      <c r="C31" s="296" t="s">
        <v>513</v>
      </c>
      <c r="D31" s="195">
        <f>+Árak!C25</f>
        <v>1795</v>
      </c>
      <c r="E31" s="220" t="s">
        <v>116</v>
      </c>
      <c r="F31" s="195">
        <f>+Árak!D25</f>
        <v>1805</v>
      </c>
      <c r="G31" s="220" t="s">
        <v>151</v>
      </c>
      <c r="H31" s="195">
        <f>+Árak!E25</f>
        <v>1810</v>
      </c>
      <c r="I31" s="273" t="s">
        <v>402</v>
      </c>
      <c r="J31" s="238">
        <f>+Árak!F26</f>
        <v>1840</v>
      </c>
      <c r="K31" s="206" t="s">
        <v>447</v>
      </c>
      <c r="L31" s="217">
        <f>+Árak!G26</f>
        <v>1750</v>
      </c>
      <c r="M31" s="239"/>
      <c r="N31" s="240"/>
    </row>
    <row r="32" spans="1:14" ht="149.25" customHeight="1">
      <c r="A32" s="20" t="s">
        <v>29</v>
      </c>
      <c r="B32" s="21" t="s">
        <v>24</v>
      </c>
      <c r="C32" s="220" t="s">
        <v>300</v>
      </c>
      <c r="D32" s="195">
        <f>+Árak!C26</f>
        <v>1880</v>
      </c>
      <c r="E32" s="296" t="s">
        <v>514</v>
      </c>
      <c r="F32" s="195">
        <f>+Árak!D26</f>
        <v>1775</v>
      </c>
      <c r="G32" s="220" t="s">
        <v>187</v>
      </c>
      <c r="H32" s="195">
        <f>+Árak!E26</f>
        <v>1815</v>
      </c>
      <c r="I32" s="220" t="s">
        <v>152</v>
      </c>
      <c r="J32" s="238">
        <f>+Árak!F27</f>
        <v>1730</v>
      </c>
      <c r="K32" s="206" t="s">
        <v>474</v>
      </c>
      <c r="L32" s="217">
        <f>+Árak!G27</f>
        <v>1805</v>
      </c>
      <c r="M32" s="239"/>
      <c r="N32" s="240"/>
    </row>
    <row r="33" spans="1:14" ht="78" customHeight="1">
      <c r="A33" s="28" t="s">
        <v>30</v>
      </c>
      <c r="B33" s="154" t="s">
        <v>31</v>
      </c>
      <c r="C33" s="206" t="s">
        <v>470</v>
      </c>
      <c r="D33" s="390">
        <f>+Árak!C27</f>
        <v>1830</v>
      </c>
      <c r="E33" s="220" t="s">
        <v>171</v>
      </c>
      <c r="F33" s="390">
        <v>0</v>
      </c>
      <c r="G33" s="220" t="s">
        <v>153</v>
      </c>
      <c r="H33" s="390">
        <f>+Árak!E27</f>
        <v>1945</v>
      </c>
      <c r="I33" s="206" t="s">
        <v>448</v>
      </c>
      <c r="J33" s="391">
        <f>+Árak!F28</f>
        <v>2010</v>
      </c>
      <c r="K33" s="220" t="s">
        <v>302</v>
      </c>
      <c r="L33" s="395">
        <f>+Árak!G28</f>
        <v>1850</v>
      </c>
      <c r="M33" s="239"/>
      <c r="N33" s="404"/>
    </row>
    <row r="34" spans="1:14" ht="54.75" customHeight="1">
      <c r="A34" s="29"/>
      <c r="B34" s="155"/>
      <c r="C34" s="206" t="s">
        <v>471</v>
      </c>
      <c r="D34" s="390"/>
      <c r="E34" s="220" t="s">
        <v>172</v>
      </c>
      <c r="F34" s="390"/>
      <c r="G34" s="220" t="s">
        <v>154</v>
      </c>
      <c r="H34" s="390"/>
      <c r="I34" s="206" t="s">
        <v>449</v>
      </c>
      <c r="J34" s="391"/>
      <c r="K34" s="220" t="s">
        <v>301</v>
      </c>
      <c r="L34" s="395"/>
      <c r="M34" s="239"/>
      <c r="N34" s="404"/>
    </row>
    <row r="35" spans="1:14" ht="70.5" customHeight="1">
      <c r="A35" s="30"/>
      <c r="B35" s="156"/>
      <c r="C35" s="220" t="s">
        <v>472</v>
      </c>
      <c r="D35" s="195">
        <f>+Árak!C28</f>
        <v>2150</v>
      </c>
      <c r="E35" s="220" t="s">
        <v>151</v>
      </c>
      <c r="F35" s="195">
        <f>+Árak!D28</f>
        <v>2155</v>
      </c>
      <c r="G35" s="206" t="s">
        <v>473</v>
      </c>
      <c r="H35" s="195">
        <f>+Árak!E28</f>
        <v>1905</v>
      </c>
      <c r="I35" s="206" t="s">
        <v>450</v>
      </c>
      <c r="J35" s="238" t="e">
        <f>+Árak!#REF!</f>
        <v>#REF!</v>
      </c>
      <c r="K35" s="220" t="s">
        <v>303</v>
      </c>
      <c r="L35" s="217" t="e">
        <f>+Árak!#REF!</f>
        <v>#REF!</v>
      </c>
      <c r="M35" s="239"/>
      <c r="N35" s="240"/>
    </row>
    <row r="36" spans="1:14" ht="126.75" customHeight="1" hidden="1">
      <c r="A36" s="31" t="s">
        <v>32</v>
      </c>
      <c r="B36" s="32" t="s">
        <v>33</v>
      </c>
      <c r="C36" s="220" t="s">
        <v>304</v>
      </c>
      <c r="D36" s="195" t="e">
        <f>+Árak!#REF!</f>
        <v>#REF!</v>
      </c>
      <c r="E36" s="220" t="s">
        <v>305</v>
      </c>
      <c r="F36" s="195" t="e">
        <f>+Árak!#REF!</f>
        <v>#REF!</v>
      </c>
      <c r="G36" s="220" t="s">
        <v>306</v>
      </c>
      <c r="H36" s="195" t="e">
        <f>+Árak!#REF!</f>
        <v>#REF!</v>
      </c>
      <c r="I36" s="220" t="s">
        <v>307</v>
      </c>
      <c r="J36" s="238" t="e">
        <f>+Árak!#REF!</f>
        <v>#REF!</v>
      </c>
      <c r="K36" s="220" t="s">
        <v>308</v>
      </c>
      <c r="L36" s="217" t="e">
        <f>+Árak!#REF!</f>
        <v>#REF!</v>
      </c>
      <c r="M36" s="239"/>
      <c r="N36" s="240"/>
    </row>
    <row r="37" spans="1:14" ht="126.75" customHeight="1">
      <c r="A37" s="33" t="s">
        <v>34</v>
      </c>
      <c r="B37" s="34" t="str">
        <f>"Nyugdíjas menü 
5 napra "&amp;Árak!B29&amp;" Ft
"&amp;Árak!B29/5&amp;" Ft/nap"</f>
        <v>Nyugdíjas menü 
5 napra 6750 Ft
1350 Ft/nap</v>
      </c>
      <c r="C37" s="206" t="s">
        <v>155</v>
      </c>
      <c r="D37" s="202">
        <f>+Árak!C29</f>
        <v>1535</v>
      </c>
      <c r="E37" s="220" t="s">
        <v>156</v>
      </c>
      <c r="F37" s="195">
        <f>+Árak!D29</f>
        <v>1530</v>
      </c>
      <c r="G37" s="220" t="s">
        <v>406</v>
      </c>
      <c r="H37" s="195">
        <f>+Árak!E29</f>
        <v>1560</v>
      </c>
      <c r="I37" s="220" t="s">
        <v>408</v>
      </c>
      <c r="J37" s="238">
        <f>+Árak!F29</f>
        <v>1595</v>
      </c>
      <c r="K37" s="220" t="s">
        <v>336</v>
      </c>
      <c r="L37" s="217">
        <f>+Árak!G29</f>
        <v>1580</v>
      </c>
      <c r="M37" s="239"/>
      <c r="N37" s="240"/>
    </row>
    <row r="38" spans="1:14" ht="77.25" customHeight="1">
      <c r="A38" s="35" t="s">
        <v>35</v>
      </c>
      <c r="B38" s="19" t="str">
        <f>"Menü 
5 napra "&amp;Árak!B30&amp;" Ft
"&amp;Árak!B30/5&amp;" Ft/nap"</f>
        <v>Menü 
5 napra 8050 Ft
1610 Ft/nap</v>
      </c>
      <c r="C38" s="206" t="s">
        <v>155</v>
      </c>
      <c r="D38" s="202">
        <f>+Árak!C30</f>
        <v>1945</v>
      </c>
      <c r="E38" s="220" t="s">
        <v>156</v>
      </c>
      <c r="F38" s="195">
        <f>+Árak!D30</f>
        <v>1835</v>
      </c>
      <c r="G38" s="296" t="s">
        <v>515</v>
      </c>
      <c r="H38" s="195">
        <f>+Árak!E30</f>
        <v>1825</v>
      </c>
      <c r="I38" s="206" t="s">
        <v>475</v>
      </c>
      <c r="J38" s="238">
        <f>+Árak!F30</f>
        <v>1845</v>
      </c>
      <c r="K38" s="220" t="s">
        <v>336</v>
      </c>
      <c r="L38" s="217">
        <f>+Árak!G30</f>
        <v>1950</v>
      </c>
      <c r="M38" s="239"/>
      <c r="N38" s="240"/>
    </row>
    <row r="39" spans="1:14" ht="105.75" customHeight="1">
      <c r="A39" s="18" t="s">
        <v>36</v>
      </c>
      <c r="B39" s="19" t="str">
        <f>"Menü 
5 napra "&amp;Árak!B31&amp;" Ft
"&amp;Árak!B31/5&amp;" Ft/nap"</f>
        <v>Menü 
5 napra 8750 Ft
1750 Ft/nap</v>
      </c>
      <c r="C39" s="220" t="s">
        <v>258</v>
      </c>
      <c r="D39" s="195">
        <f>+Árak!C31</f>
        <v>1885</v>
      </c>
      <c r="E39" s="220" t="s">
        <v>383</v>
      </c>
      <c r="F39" s="195">
        <f>+Árak!D31</f>
        <v>2075</v>
      </c>
      <c r="G39" s="296" t="s">
        <v>516</v>
      </c>
      <c r="H39" s="195">
        <f>+Árak!E31</f>
        <v>2105</v>
      </c>
      <c r="I39" s="296" t="s">
        <v>517</v>
      </c>
      <c r="J39" s="238">
        <f>+Árak!F31</f>
        <v>1815</v>
      </c>
      <c r="K39" s="220" t="s">
        <v>309</v>
      </c>
      <c r="L39" s="217">
        <f>+Árak!G31</f>
        <v>2020</v>
      </c>
      <c r="M39" s="239"/>
      <c r="N39" s="240"/>
    </row>
    <row r="40" spans="1:14" s="10" customFormat="1" ht="118.5" customHeight="1">
      <c r="A40" s="18" t="s">
        <v>37</v>
      </c>
      <c r="B40" s="19" t="str">
        <f>"Extra menü 
5 napra "&amp;Árak!B32&amp;" Ft
"&amp;Árak!B32/5&amp;" Ft/nap"</f>
        <v>Extra menü 
5 napra 9850 Ft
1970 Ft/nap</v>
      </c>
      <c r="C40" s="220" t="s">
        <v>404</v>
      </c>
      <c r="D40" s="195">
        <f>+Árak!C32</f>
        <v>2365</v>
      </c>
      <c r="E40" s="296" t="s">
        <v>518</v>
      </c>
      <c r="F40" s="195">
        <f>+Árak!D32</f>
        <v>2345</v>
      </c>
      <c r="G40" s="206" t="s">
        <v>427</v>
      </c>
      <c r="H40" s="195">
        <f>+Árak!E32</f>
        <v>2410</v>
      </c>
      <c r="I40" s="220" t="s">
        <v>409</v>
      </c>
      <c r="J40" s="238">
        <f>+Árak!F32</f>
        <v>2365</v>
      </c>
      <c r="K40" s="206" t="s">
        <v>476</v>
      </c>
      <c r="L40" s="217">
        <f>+Árak!G32</f>
        <v>2415</v>
      </c>
      <c r="M40" s="239"/>
      <c r="N40" s="240"/>
    </row>
    <row r="41" spans="1:14" ht="82.5" customHeight="1">
      <c r="A41" s="20" t="s">
        <v>38</v>
      </c>
      <c r="B41" s="21" t="s">
        <v>39</v>
      </c>
      <c r="C41" s="220" t="s">
        <v>158</v>
      </c>
      <c r="D41" s="195">
        <f>+Árak!C33</f>
        <v>730</v>
      </c>
      <c r="E41" s="220" t="s">
        <v>165</v>
      </c>
      <c r="F41" s="195">
        <f>+Árak!D33</f>
        <v>735</v>
      </c>
      <c r="G41" s="220" t="s">
        <v>157</v>
      </c>
      <c r="H41" s="195">
        <f>+Árak!E33</f>
        <v>720</v>
      </c>
      <c r="I41" s="206" t="s">
        <v>411</v>
      </c>
      <c r="J41" s="238">
        <f>+Árak!F33</f>
        <v>745</v>
      </c>
      <c r="K41" s="220" t="s">
        <v>310</v>
      </c>
      <c r="L41" s="217">
        <f>+Árak!G33</f>
        <v>705</v>
      </c>
      <c r="M41" s="239"/>
      <c r="N41" s="240"/>
    </row>
    <row r="42" spans="1:14" ht="49.5" customHeight="1">
      <c r="A42" s="20" t="s">
        <v>331</v>
      </c>
      <c r="B42" s="21" t="s">
        <v>41</v>
      </c>
      <c r="C42" s="220" t="s">
        <v>384</v>
      </c>
      <c r="D42" s="195"/>
      <c r="E42" s="220" t="s">
        <v>385</v>
      </c>
      <c r="F42" s="195"/>
      <c r="G42" s="220" t="s">
        <v>386</v>
      </c>
      <c r="H42" s="195"/>
      <c r="I42" s="220" t="s">
        <v>407</v>
      </c>
      <c r="J42" s="238"/>
      <c r="K42" s="220" t="s">
        <v>387</v>
      </c>
      <c r="L42" s="217"/>
      <c r="M42" s="239"/>
      <c r="N42" s="240"/>
    </row>
    <row r="43" spans="1:14" ht="34.5" customHeight="1">
      <c r="A43" s="20" t="s">
        <v>332</v>
      </c>
      <c r="B43" s="21" t="s">
        <v>41</v>
      </c>
      <c r="C43" s="220" t="s">
        <v>311</v>
      </c>
      <c r="D43" s="195">
        <f>+Árak!C35</f>
        <v>645</v>
      </c>
      <c r="E43" s="221" t="s">
        <v>337</v>
      </c>
      <c r="F43" s="195">
        <f>+Árak!D35</f>
        <v>620</v>
      </c>
      <c r="G43" s="220" t="s">
        <v>164</v>
      </c>
      <c r="H43" s="195">
        <f>+Árak!E35</f>
        <v>635</v>
      </c>
      <c r="I43" s="220" t="s">
        <v>159</v>
      </c>
      <c r="J43" s="238">
        <f>+Árak!F35</f>
        <v>630</v>
      </c>
      <c r="K43" s="220" t="s">
        <v>312</v>
      </c>
      <c r="L43" s="217">
        <f>+Árak!G35</f>
        <v>655</v>
      </c>
      <c r="M43" s="239"/>
      <c r="N43" s="240"/>
    </row>
    <row r="44" spans="1:14" ht="52.5" customHeight="1">
      <c r="A44" s="20" t="s">
        <v>333</v>
      </c>
      <c r="B44" s="21" t="s">
        <v>41</v>
      </c>
      <c r="C44" s="220" t="s">
        <v>405</v>
      </c>
      <c r="D44" s="195">
        <f>+Árak!C36</f>
        <v>620</v>
      </c>
      <c r="E44" s="220" t="s">
        <v>313</v>
      </c>
      <c r="F44" s="195">
        <f>+Árak!D36</f>
        <v>640</v>
      </c>
      <c r="G44" s="206" t="s">
        <v>428</v>
      </c>
      <c r="H44" s="195">
        <f>+Árak!E36</f>
        <v>645</v>
      </c>
      <c r="I44" s="206" t="s">
        <v>451</v>
      </c>
      <c r="J44" s="238">
        <f>+Árak!F36</f>
        <v>635</v>
      </c>
      <c r="K44" s="220" t="s">
        <v>160</v>
      </c>
      <c r="L44" s="217">
        <f>+Árak!G36</f>
        <v>640</v>
      </c>
      <c r="M44" s="239"/>
      <c r="N44" s="240"/>
    </row>
    <row r="45" spans="1:14" ht="75" customHeight="1">
      <c r="A45" s="20" t="s">
        <v>334</v>
      </c>
      <c r="B45" s="21" t="s">
        <v>44</v>
      </c>
      <c r="C45" s="220" t="s">
        <v>261</v>
      </c>
      <c r="D45" s="195">
        <f>+Árak!C37</f>
        <v>285</v>
      </c>
      <c r="E45" s="220" t="s">
        <v>262</v>
      </c>
      <c r="F45" s="195">
        <f>+Árak!D37</f>
        <v>280</v>
      </c>
      <c r="G45" s="220" t="s">
        <v>161</v>
      </c>
      <c r="H45" s="195">
        <f>+Árak!E37</f>
        <v>425</v>
      </c>
      <c r="I45" s="220" t="s">
        <v>338</v>
      </c>
      <c r="J45" s="238">
        <f>+Árak!F37</f>
        <v>265</v>
      </c>
      <c r="K45" s="220" t="s">
        <v>314</v>
      </c>
      <c r="L45" s="217">
        <f>+Árak!G37</f>
        <v>375</v>
      </c>
      <c r="M45" s="239"/>
      <c r="N45" s="240"/>
    </row>
    <row r="46" spans="1:14" ht="45" customHeight="1">
      <c r="A46" s="20" t="s">
        <v>335</v>
      </c>
      <c r="B46" s="21" t="s">
        <v>44</v>
      </c>
      <c r="C46" s="220" t="s">
        <v>260</v>
      </c>
      <c r="D46" s="195">
        <f>+Árak!C38</f>
        <v>245</v>
      </c>
      <c r="E46" s="296" t="s">
        <v>519</v>
      </c>
      <c r="F46" s="195">
        <f>+Árak!D38</f>
        <v>245</v>
      </c>
      <c r="G46" s="220" t="s">
        <v>259</v>
      </c>
      <c r="H46" s="195">
        <f>+Árak!E38</f>
        <v>245</v>
      </c>
      <c r="I46" s="220" t="s">
        <v>46</v>
      </c>
      <c r="J46" s="238">
        <f>+Árak!F38</f>
        <v>245</v>
      </c>
      <c r="K46" s="220" t="s">
        <v>256</v>
      </c>
      <c r="L46" s="217">
        <f>+Árak!G38</f>
        <v>245</v>
      </c>
      <c r="M46" s="239"/>
      <c r="N46" s="240"/>
    </row>
    <row r="47" spans="1:14" ht="18" customHeight="1">
      <c r="A47" s="25" t="s">
        <v>47</v>
      </c>
      <c r="B47" s="36" t="s">
        <v>48</v>
      </c>
      <c r="C47" s="220" t="s">
        <v>49</v>
      </c>
      <c r="D47" s="195">
        <f>+Árak!C39</f>
        <v>180</v>
      </c>
      <c r="E47" s="220" t="s">
        <v>49</v>
      </c>
      <c r="F47" s="195">
        <f>+Árak!D39</f>
        <v>180</v>
      </c>
      <c r="G47" s="220" t="s">
        <v>49</v>
      </c>
      <c r="H47" s="195">
        <f>+Árak!E39</f>
        <v>180</v>
      </c>
      <c r="I47" s="220" t="s">
        <v>49</v>
      </c>
      <c r="J47" s="238">
        <f>+Árak!F39</f>
        <v>180</v>
      </c>
      <c r="K47" s="220" t="s">
        <v>49</v>
      </c>
      <c r="L47" s="217">
        <f>+Árak!G39</f>
        <v>180</v>
      </c>
      <c r="M47" s="239"/>
      <c r="N47" s="240"/>
    </row>
    <row r="48" spans="1:13" ht="18" customHeight="1">
      <c r="A48" s="148"/>
      <c r="B48" s="149"/>
      <c r="C48" s="224"/>
      <c r="D48" s="196"/>
      <c r="E48" s="224"/>
      <c r="F48" s="196"/>
      <c r="G48" s="224"/>
      <c r="H48" s="196"/>
      <c r="I48" s="224"/>
      <c r="J48" s="196"/>
      <c r="K48" s="221"/>
      <c r="L48" s="195"/>
      <c r="M48" s="246"/>
    </row>
    <row r="49" spans="1:14" ht="75" customHeight="1">
      <c r="A49" s="200" t="s">
        <v>247</v>
      </c>
      <c r="B49" s="201" t="s">
        <v>460</v>
      </c>
      <c r="C49" s="221" t="s">
        <v>315</v>
      </c>
      <c r="D49" s="195">
        <f>+Árak!C40</f>
        <v>1755</v>
      </c>
      <c r="E49" s="221" t="s">
        <v>317</v>
      </c>
      <c r="F49" s="195">
        <f>+Árak!D40</f>
        <v>1805</v>
      </c>
      <c r="G49" s="242" t="s">
        <v>340</v>
      </c>
      <c r="H49" s="195">
        <f>+Árak!E40</f>
        <v>1660</v>
      </c>
      <c r="I49" s="221" t="s">
        <v>208</v>
      </c>
      <c r="J49" s="245">
        <f>+Árak!F40</f>
        <v>1655</v>
      </c>
      <c r="K49" s="221" t="s">
        <v>318</v>
      </c>
      <c r="L49" s="202">
        <f>+Árak!G40</f>
        <v>1725</v>
      </c>
      <c r="M49" s="247"/>
      <c r="N49" s="248"/>
    </row>
    <row r="50" spans="1:14" ht="61.5" customHeight="1">
      <c r="A50" s="200" t="s">
        <v>247</v>
      </c>
      <c r="B50" s="201" t="s">
        <v>460</v>
      </c>
      <c r="C50" s="221" t="s">
        <v>316</v>
      </c>
      <c r="D50" s="195">
        <f>+Árak!C41</f>
        <v>1755</v>
      </c>
      <c r="E50" s="221" t="s">
        <v>339</v>
      </c>
      <c r="F50" s="195">
        <f>+Árak!D41</f>
        <v>1805</v>
      </c>
      <c r="G50" s="242" t="s">
        <v>341</v>
      </c>
      <c r="H50" s="195">
        <f>+Árak!E41</f>
        <v>1660</v>
      </c>
      <c r="I50" s="221" t="s">
        <v>342</v>
      </c>
      <c r="J50" s="245">
        <f>+Árak!F41</f>
        <v>1655</v>
      </c>
      <c r="K50" s="242" t="s">
        <v>343</v>
      </c>
      <c r="L50" s="202">
        <f>+Árak!G41</f>
        <v>1725</v>
      </c>
      <c r="M50" s="249"/>
      <c r="N50" s="248"/>
    </row>
    <row r="51" spans="1:14" ht="18" customHeight="1">
      <c r="A51" s="198"/>
      <c r="B51" s="199"/>
      <c r="C51" s="279"/>
      <c r="D51" s="280"/>
      <c r="E51" s="279"/>
      <c r="F51" s="280"/>
      <c r="G51" s="279"/>
      <c r="H51" s="280"/>
      <c r="I51" s="279"/>
      <c r="J51" s="280"/>
      <c r="K51" s="270"/>
      <c r="L51" s="281"/>
      <c r="M51" s="250"/>
      <c r="N51" s="243"/>
    </row>
    <row r="52" spans="1:14" ht="83.25" customHeight="1">
      <c r="A52" s="145" t="s">
        <v>215</v>
      </c>
      <c r="B52" s="146" t="s">
        <v>51</v>
      </c>
      <c r="C52" s="225" t="s">
        <v>235</v>
      </c>
      <c r="D52" s="195">
        <f>+Árak!C42</f>
        <v>955</v>
      </c>
      <c r="E52" s="226" t="s">
        <v>319</v>
      </c>
      <c r="F52" s="195">
        <f>+Árak!D42</f>
        <v>805</v>
      </c>
      <c r="G52" s="225" t="s">
        <v>240</v>
      </c>
      <c r="H52" s="195">
        <f>+Árak!E42</f>
        <v>905</v>
      </c>
      <c r="I52" s="226" t="s">
        <v>243</v>
      </c>
      <c r="J52" s="217">
        <f>+Árak!F42</f>
        <v>805</v>
      </c>
      <c r="K52" s="226" t="s">
        <v>272</v>
      </c>
      <c r="L52" s="217">
        <f>+Árak!G42</f>
        <v>880</v>
      </c>
      <c r="M52" s="251"/>
      <c r="N52" s="240"/>
    </row>
    <row r="53" spans="1:14" ht="113.25" customHeight="1">
      <c r="A53" s="145" t="s">
        <v>216</v>
      </c>
      <c r="B53" s="37" t="s">
        <v>24</v>
      </c>
      <c r="C53" s="274" t="s">
        <v>429</v>
      </c>
      <c r="D53" s="202">
        <f>+Árak!C43</f>
        <v>1710</v>
      </c>
      <c r="E53" s="274" t="s">
        <v>430</v>
      </c>
      <c r="F53" s="195">
        <f>+Árak!D43</f>
        <v>1760</v>
      </c>
      <c r="G53" s="274" t="s">
        <v>431</v>
      </c>
      <c r="H53" s="195">
        <f>+Árak!E43</f>
        <v>1750</v>
      </c>
      <c r="I53" s="287" t="s">
        <v>432</v>
      </c>
      <c r="J53" s="217">
        <f>+Árak!F43</f>
        <v>1780</v>
      </c>
      <c r="K53" s="288" t="s">
        <v>433</v>
      </c>
      <c r="L53" s="217">
        <f>+Árak!G43</f>
        <v>1650</v>
      </c>
      <c r="M53" s="251"/>
      <c r="N53" s="240"/>
    </row>
    <row r="54" spans="1:14" ht="94.5" customHeight="1">
      <c r="A54" s="145" t="s">
        <v>217</v>
      </c>
      <c r="B54" s="37" t="s">
        <v>24</v>
      </c>
      <c r="C54" s="274" t="s">
        <v>456</v>
      </c>
      <c r="D54" s="202">
        <f>+Árak!C44</f>
        <v>1770</v>
      </c>
      <c r="E54" s="225" t="s">
        <v>237</v>
      </c>
      <c r="F54" s="195">
        <f>+Árak!D44</f>
        <v>1595</v>
      </c>
      <c r="G54" s="275" t="s">
        <v>477</v>
      </c>
      <c r="H54" s="195">
        <f>+Árak!E44</f>
        <v>1620</v>
      </c>
      <c r="I54" s="232" t="s">
        <v>244</v>
      </c>
      <c r="J54" s="217">
        <f>+Árak!F44</f>
        <v>1705</v>
      </c>
      <c r="K54" s="232" t="s">
        <v>320</v>
      </c>
      <c r="L54" s="217">
        <f>+Árak!G44</f>
        <v>1645</v>
      </c>
      <c r="M54" s="252"/>
      <c r="N54" s="240"/>
    </row>
    <row r="55" spans="1:14" ht="119.25" customHeight="1">
      <c r="A55" s="145" t="s">
        <v>218</v>
      </c>
      <c r="B55" s="37" t="s">
        <v>24</v>
      </c>
      <c r="C55" s="298" t="s">
        <v>520</v>
      </c>
      <c r="D55" s="202">
        <f>+Árak!C45</f>
        <v>2145</v>
      </c>
      <c r="E55" s="289" t="s">
        <v>457</v>
      </c>
      <c r="F55" s="202">
        <f>+Árak!D45</f>
        <v>1820</v>
      </c>
      <c r="G55" s="275" t="s">
        <v>241</v>
      </c>
      <c r="H55" s="202">
        <f>+Árak!E45</f>
        <v>1750</v>
      </c>
      <c r="I55" s="289" t="s">
        <v>478</v>
      </c>
      <c r="J55" s="282">
        <f>+Árak!F45</f>
        <v>1640</v>
      </c>
      <c r="K55" s="283" t="s">
        <v>412</v>
      </c>
      <c r="L55" s="217">
        <f>+Árak!G45</f>
        <v>1605</v>
      </c>
      <c r="M55" s="251"/>
      <c r="N55" s="240"/>
    </row>
    <row r="56" spans="1:14" ht="119.25" customHeight="1">
      <c r="A56" s="145" t="s">
        <v>219</v>
      </c>
      <c r="B56" s="37" t="s">
        <v>24</v>
      </c>
      <c r="C56" s="275" t="s">
        <v>236</v>
      </c>
      <c r="D56" s="202">
        <f>+Árak!C46</f>
        <v>1925</v>
      </c>
      <c r="E56" s="275" t="s">
        <v>238</v>
      </c>
      <c r="F56" s="202">
        <f>+Árak!D46</f>
        <v>1940</v>
      </c>
      <c r="G56" s="274" t="s">
        <v>242</v>
      </c>
      <c r="H56" s="202">
        <f>+Árak!E46</f>
        <v>1775</v>
      </c>
      <c r="I56" s="276" t="s">
        <v>413</v>
      </c>
      <c r="J56" s="282">
        <f>+Árak!F46</f>
        <v>1645</v>
      </c>
      <c r="K56" s="276" t="s">
        <v>254</v>
      </c>
      <c r="L56" s="217">
        <f>+Árak!G46</f>
        <v>1770</v>
      </c>
      <c r="M56" s="252"/>
      <c r="N56" s="240"/>
    </row>
    <row r="57" spans="1:14" ht="119.25" customHeight="1">
      <c r="A57" s="145" t="s">
        <v>220</v>
      </c>
      <c r="B57" s="37" t="s">
        <v>24</v>
      </c>
      <c r="C57" s="299" t="s">
        <v>521</v>
      </c>
      <c r="D57" s="202">
        <f>+Árak!C47</f>
        <v>1905</v>
      </c>
      <c r="E57" s="274" t="s">
        <v>239</v>
      </c>
      <c r="F57" s="202">
        <f>+Árak!D47</f>
        <v>1830</v>
      </c>
      <c r="G57" s="274" t="s">
        <v>414</v>
      </c>
      <c r="H57" s="202">
        <f>+Árak!E47</f>
        <v>1615</v>
      </c>
      <c r="I57" s="276" t="s">
        <v>245</v>
      </c>
      <c r="J57" s="282">
        <f>+Árak!F47</f>
        <v>1815</v>
      </c>
      <c r="K57" s="283" t="s">
        <v>246</v>
      </c>
      <c r="L57" s="217">
        <f>+Árak!G47</f>
        <v>1880</v>
      </c>
      <c r="M57" s="253"/>
      <c r="N57" s="240"/>
    </row>
    <row r="58" spans="1:14" ht="120.75" customHeight="1">
      <c r="A58" s="145" t="s">
        <v>221</v>
      </c>
      <c r="B58" s="37" t="str">
        <f>"Menü 
5 napra "&amp;Árak!B48&amp;" Ft/HÉT
"&amp;Árak!B48/5&amp;" Ft/nap"</f>
        <v>Menü 
5 napra 10650 Ft/HÉT
2130 Ft/nap</v>
      </c>
      <c r="C58" s="289" t="s">
        <v>458</v>
      </c>
      <c r="D58" s="195">
        <f>+Árak!C48</f>
        <v>2625</v>
      </c>
      <c r="E58" s="225" t="s">
        <v>346</v>
      </c>
      <c r="F58" s="195">
        <f>+Árak!D48</f>
        <v>2535</v>
      </c>
      <c r="G58" s="225" t="s">
        <v>345</v>
      </c>
      <c r="H58" s="195">
        <f>+Árak!E48</f>
        <v>2580</v>
      </c>
      <c r="I58" s="300" t="s">
        <v>522</v>
      </c>
      <c r="J58" s="217">
        <f>+Árak!F48</f>
        <v>2570</v>
      </c>
      <c r="K58" s="232" t="s">
        <v>344</v>
      </c>
      <c r="L58" s="217">
        <f>+Árak!G48</f>
        <v>2550</v>
      </c>
      <c r="M58" s="252"/>
      <c r="N58" s="240"/>
    </row>
    <row r="59" spans="1:14" ht="57" customHeight="1">
      <c r="A59" s="145" t="s">
        <v>222</v>
      </c>
      <c r="B59" s="161" t="s">
        <v>39</v>
      </c>
      <c r="C59" s="291" t="s">
        <v>415</v>
      </c>
      <c r="D59" s="195">
        <f>+Árak!C49</f>
        <v>850</v>
      </c>
      <c r="E59" s="274" t="s">
        <v>398</v>
      </c>
      <c r="F59" s="195">
        <f>+Árak!D49</f>
        <v>845</v>
      </c>
      <c r="G59" s="275" t="s">
        <v>479</v>
      </c>
      <c r="H59" s="195">
        <f>+Árak!E49</f>
        <v>835</v>
      </c>
      <c r="I59" s="290" t="s">
        <v>459</v>
      </c>
      <c r="J59" s="238">
        <f>+Árak!F49</f>
        <v>855</v>
      </c>
      <c r="K59" s="292" t="s">
        <v>480</v>
      </c>
      <c r="L59" s="217">
        <f>+Árak!G49</f>
        <v>835</v>
      </c>
      <c r="M59" s="254"/>
      <c r="N59" s="240"/>
    </row>
    <row r="60" spans="1:14" ht="14.25" customHeight="1" thickBot="1">
      <c r="A60" s="10"/>
      <c r="B60" s="10"/>
      <c r="C60" s="214"/>
      <c r="D60" s="38"/>
      <c r="E60" s="214"/>
      <c r="F60" s="38"/>
      <c r="G60" s="227"/>
      <c r="H60" s="228"/>
      <c r="I60" s="227"/>
      <c r="J60" s="197"/>
      <c r="K60" s="258"/>
      <c r="L60" s="259"/>
      <c r="M60" s="250"/>
      <c r="N60" s="243"/>
    </row>
    <row r="61" spans="1:14" ht="135.75" customHeight="1" thickBot="1">
      <c r="A61" s="162" t="s">
        <v>420</v>
      </c>
      <c r="B61" s="168" t="s">
        <v>421</v>
      </c>
      <c r="C61" s="206" t="s">
        <v>434</v>
      </c>
      <c r="D61" s="202">
        <f>+Árak!C50</f>
        <v>1965</v>
      </c>
      <c r="E61" s="206" t="s">
        <v>435</v>
      </c>
      <c r="F61" s="202">
        <f>+Árak!D50</f>
        <v>2110</v>
      </c>
      <c r="G61" s="206" t="s">
        <v>443</v>
      </c>
      <c r="H61" s="195">
        <f>+Árak!E50</f>
        <v>2025</v>
      </c>
      <c r="I61" s="206" t="s">
        <v>437</v>
      </c>
      <c r="J61" s="238">
        <f>+Árak!F50</f>
        <v>2115</v>
      </c>
      <c r="K61" s="206" t="s">
        <v>436</v>
      </c>
      <c r="L61" s="217">
        <f>+Árak!G50</f>
        <v>2215</v>
      </c>
      <c r="M61" s="239"/>
      <c r="N61" s="240"/>
    </row>
    <row r="62" spans="1:14" ht="135.75" customHeight="1">
      <c r="A62" s="162" t="s">
        <v>56</v>
      </c>
      <c r="B62" s="168" t="s">
        <v>57</v>
      </c>
      <c r="C62" s="206" t="s">
        <v>162</v>
      </c>
      <c r="D62" s="202">
        <f>+Árak!C51</f>
        <v>1765</v>
      </c>
      <c r="E62" s="206" t="s">
        <v>189</v>
      </c>
      <c r="F62" s="202">
        <f>+Árak!D51</f>
        <v>1780</v>
      </c>
      <c r="G62" s="220" t="s">
        <v>190</v>
      </c>
      <c r="H62" s="195">
        <f>+Árak!E51</f>
        <v>1770</v>
      </c>
      <c r="I62" s="220" t="s">
        <v>347</v>
      </c>
      <c r="J62" s="238">
        <f>+Árak!F51</f>
        <v>1850</v>
      </c>
      <c r="K62" s="220" t="s">
        <v>348</v>
      </c>
      <c r="L62" s="217">
        <f>+Árak!G51</f>
        <v>1775</v>
      </c>
      <c r="M62" s="239"/>
      <c r="N62" s="240"/>
    </row>
    <row r="63" spans="1:14" ht="98.25" customHeight="1">
      <c r="A63" s="163" t="s">
        <v>58</v>
      </c>
      <c r="B63" s="168" t="s">
        <v>59</v>
      </c>
      <c r="C63" s="206" t="s">
        <v>191</v>
      </c>
      <c r="D63" s="202">
        <f>+Árak!C52</f>
        <v>1345</v>
      </c>
      <c r="E63" s="220" t="s">
        <v>388</v>
      </c>
      <c r="F63" s="202">
        <f>+Árak!D52</f>
        <v>1415</v>
      </c>
      <c r="G63" s="220" t="s">
        <v>196</v>
      </c>
      <c r="H63" s="195">
        <f>+Árak!E52</f>
        <v>1430</v>
      </c>
      <c r="I63" s="220" t="s">
        <v>192</v>
      </c>
      <c r="J63" s="238">
        <f>+Árak!F52</f>
        <v>1335</v>
      </c>
      <c r="K63" s="220" t="s">
        <v>349</v>
      </c>
      <c r="L63" s="217">
        <f>+Árak!G52</f>
        <v>1385</v>
      </c>
      <c r="M63" s="239"/>
      <c r="N63" s="240"/>
    </row>
    <row r="64" spans="1:14" ht="119.25" customHeight="1">
      <c r="A64" s="164" t="s">
        <v>60</v>
      </c>
      <c r="B64" s="168" t="s">
        <v>61</v>
      </c>
      <c r="C64" s="296" t="s">
        <v>523</v>
      </c>
      <c r="D64" s="195">
        <f>+Árak!C53</f>
        <v>1805</v>
      </c>
      <c r="E64" s="220" t="s">
        <v>200</v>
      </c>
      <c r="F64" s="195">
        <f>+Árak!D53</f>
        <v>1765</v>
      </c>
      <c r="G64" s="296" t="s">
        <v>525</v>
      </c>
      <c r="H64" s="195">
        <f>+Árak!E53</f>
        <v>1675</v>
      </c>
      <c r="I64" s="296" t="s">
        <v>452</v>
      </c>
      <c r="J64" s="238">
        <f>+Árak!F53</f>
        <v>1705</v>
      </c>
      <c r="K64" s="296" t="s">
        <v>527</v>
      </c>
      <c r="L64" s="217">
        <f>+Árak!G53</f>
        <v>1825</v>
      </c>
      <c r="M64" s="239"/>
      <c r="N64" s="240"/>
    </row>
    <row r="65" spans="1:14" ht="180" customHeight="1">
      <c r="A65" s="163" t="s">
        <v>62</v>
      </c>
      <c r="B65" s="168" t="s">
        <v>63</v>
      </c>
      <c r="C65" s="220" t="s">
        <v>528</v>
      </c>
      <c r="D65" s="195">
        <f>+Árak!C54</f>
        <v>1720</v>
      </c>
      <c r="E65" s="296" t="s">
        <v>524</v>
      </c>
      <c r="F65" s="195">
        <f>+Árak!D54</f>
        <v>1840</v>
      </c>
      <c r="G65" s="220" t="s">
        <v>197</v>
      </c>
      <c r="H65" s="195">
        <f>+Árak!E54</f>
        <v>1805</v>
      </c>
      <c r="I65" s="296" t="s">
        <v>526</v>
      </c>
      <c r="J65" s="238">
        <f>+Árak!F54</f>
        <v>1845</v>
      </c>
      <c r="K65" s="206" t="s">
        <v>453</v>
      </c>
      <c r="L65" s="217">
        <f>+Árak!G54</f>
        <v>1780</v>
      </c>
      <c r="M65" s="239"/>
      <c r="N65" s="240"/>
    </row>
    <row r="66" spans="1:14" ht="103.5" customHeight="1">
      <c r="A66" s="165" t="s">
        <v>64</v>
      </c>
      <c r="B66" s="168" t="str">
        <f>"Office Menü 
5 napra "&amp;Árak!B55&amp;" Ft
"&amp;Árak!B55/5&amp;" Ft/nap"</f>
        <v>Office Menü 
5 napra 9350 Ft
1870 Ft/nap</v>
      </c>
      <c r="C66" s="296" t="s">
        <v>529</v>
      </c>
      <c r="D66" s="195">
        <f>+Árak!C55</f>
        <v>2025</v>
      </c>
      <c r="E66" s="220" t="s">
        <v>321</v>
      </c>
      <c r="F66" s="195">
        <f>+Árak!D55</f>
        <v>2215</v>
      </c>
      <c r="G66" s="220" t="s">
        <v>322</v>
      </c>
      <c r="H66" s="195">
        <f>+Árak!E55</f>
        <v>2245</v>
      </c>
      <c r="I66" s="220" t="s">
        <v>350</v>
      </c>
      <c r="J66" s="238">
        <f>+Árak!F55</f>
        <v>1910</v>
      </c>
      <c r="K66" s="220" t="s">
        <v>323</v>
      </c>
      <c r="L66" s="217">
        <f>+Árak!G55</f>
        <v>2155</v>
      </c>
      <c r="M66" s="239"/>
      <c r="N66" s="240"/>
    </row>
    <row r="67" spans="1:14" ht="129" customHeight="1">
      <c r="A67" s="166" t="s">
        <v>65</v>
      </c>
      <c r="B67" s="168" t="s">
        <v>66</v>
      </c>
      <c r="C67" s="220" t="s">
        <v>324</v>
      </c>
      <c r="D67" s="195">
        <f>+Árak!C56</f>
        <v>1810</v>
      </c>
      <c r="E67" s="206" t="s">
        <v>397</v>
      </c>
      <c r="F67" s="202">
        <f>+Árak!D56</f>
        <v>1765</v>
      </c>
      <c r="G67" s="206" t="s">
        <v>325</v>
      </c>
      <c r="H67" s="202">
        <f>+Árak!E56</f>
        <v>1620</v>
      </c>
      <c r="I67" s="206" t="s">
        <v>416</v>
      </c>
      <c r="J67" s="238">
        <f>+Árak!F56</f>
        <v>1595</v>
      </c>
      <c r="K67" s="220" t="s">
        <v>326</v>
      </c>
      <c r="L67" s="217">
        <f>+Árak!G56</f>
        <v>1740</v>
      </c>
      <c r="M67" s="239"/>
      <c r="N67" s="240"/>
    </row>
    <row r="68" spans="1:14" ht="116.25" customHeight="1">
      <c r="A68" s="167" t="s">
        <v>67</v>
      </c>
      <c r="B68" s="168" t="s">
        <v>68</v>
      </c>
      <c r="C68" s="220" t="s">
        <v>193</v>
      </c>
      <c r="D68" s="195">
        <f>+Árak!C57</f>
        <v>1625</v>
      </c>
      <c r="E68" s="206" t="s">
        <v>199</v>
      </c>
      <c r="F68" s="202">
        <f>+Árak!D57</f>
        <v>1575</v>
      </c>
      <c r="G68" s="206" t="s">
        <v>438</v>
      </c>
      <c r="H68" s="202">
        <f>+Árak!E57</f>
        <v>1640</v>
      </c>
      <c r="I68" s="206" t="s">
        <v>439</v>
      </c>
      <c r="J68" s="238">
        <f>+Árak!F57</f>
        <v>1610</v>
      </c>
      <c r="K68" s="220" t="s">
        <v>389</v>
      </c>
      <c r="L68" s="217">
        <f>+Árak!G57</f>
        <v>1585</v>
      </c>
      <c r="M68" s="239"/>
      <c r="N68" s="240"/>
    </row>
    <row r="69" spans="1:14" ht="143.25" customHeight="1">
      <c r="A69" s="167" t="s">
        <v>69</v>
      </c>
      <c r="B69" s="168" t="s">
        <v>70</v>
      </c>
      <c r="C69" s="220" t="s">
        <v>194</v>
      </c>
      <c r="D69" s="195">
        <f>+Árak!C58</f>
        <v>1795</v>
      </c>
      <c r="E69" s="206" t="s">
        <v>195</v>
      </c>
      <c r="F69" s="202">
        <f>+Árak!D58</f>
        <v>1760</v>
      </c>
      <c r="G69" s="206" t="s">
        <v>198</v>
      </c>
      <c r="H69" s="202">
        <f>+Árak!E58</f>
        <v>1770</v>
      </c>
      <c r="I69" s="296" t="s">
        <v>530</v>
      </c>
      <c r="J69" s="238">
        <f>+Árak!F58</f>
        <v>1795</v>
      </c>
      <c r="K69" s="220" t="s">
        <v>351</v>
      </c>
      <c r="L69" s="217">
        <f>+Árak!G58</f>
        <v>1770</v>
      </c>
      <c r="M69" s="239"/>
      <c r="N69" s="240"/>
    </row>
    <row r="70" spans="1:14" ht="160.5" customHeight="1" hidden="1">
      <c r="A70" s="167" t="s">
        <v>71</v>
      </c>
      <c r="B70" s="168" t="s">
        <v>72</v>
      </c>
      <c r="C70" s="220" t="s">
        <v>257</v>
      </c>
      <c r="D70" s="195" t="e">
        <f>+Árak!#REF!</f>
        <v>#REF!</v>
      </c>
      <c r="E70" s="206" t="s">
        <v>327</v>
      </c>
      <c r="F70" s="202" t="e">
        <f>+Árak!#REF!</f>
        <v>#REF!</v>
      </c>
      <c r="G70" s="206" t="s">
        <v>328</v>
      </c>
      <c r="H70" s="202" t="e">
        <f>+Árak!#REF!</f>
        <v>#REF!</v>
      </c>
      <c r="I70" s="206" t="s">
        <v>329</v>
      </c>
      <c r="J70" s="238" t="e">
        <f>+Árak!#REF!</f>
        <v>#REF!</v>
      </c>
      <c r="K70" s="220" t="s">
        <v>330</v>
      </c>
      <c r="L70" s="217" t="e">
        <f>+Árak!#REF!</f>
        <v>#REF!</v>
      </c>
      <c r="M70" s="239"/>
      <c r="N70" s="240"/>
    </row>
    <row r="71" spans="1:16" ht="63" customHeight="1">
      <c r="A71" s="186" t="s">
        <v>71</v>
      </c>
      <c r="B71" s="187" t="s">
        <v>74</v>
      </c>
      <c r="C71" s="233" t="s">
        <v>390</v>
      </c>
      <c r="D71" s="195">
        <f>+Árak!C59</f>
        <v>765</v>
      </c>
      <c r="E71" s="277" t="s">
        <v>481</v>
      </c>
      <c r="F71" s="202">
        <f>+Árak!D59</f>
        <v>845</v>
      </c>
      <c r="G71" s="277" t="s">
        <v>482</v>
      </c>
      <c r="H71" s="202">
        <f>+Árak!E59</f>
        <v>745</v>
      </c>
      <c r="I71" s="277" t="s">
        <v>454</v>
      </c>
      <c r="J71" s="238">
        <f>+Árak!F59</f>
        <v>735</v>
      </c>
      <c r="K71" s="206" t="s">
        <v>440</v>
      </c>
      <c r="L71" s="217">
        <f>+Árak!G59</f>
        <v>715</v>
      </c>
      <c r="M71" s="239"/>
      <c r="N71" s="240"/>
      <c r="P71" s="40"/>
    </row>
    <row r="72" spans="1:16" ht="41.25" customHeight="1">
      <c r="A72" s="188" t="s">
        <v>173</v>
      </c>
      <c r="B72" s="168" t="s">
        <v>207</v>
      </c>
      <c r="C72" s="206" t="s">
        <v>174</v>
      </c>
      <c r="D72" s="202">
        <f>+Árak!C61</f>
        <v>255</v>
      </c>
      <c r="E72" s="206" t="s">
        <v>174</v>
      </c>
      <c r="F72" s="202">
        <f>+Árak!D61</f>
        <v>255</v>
      </c>
      <c r="G72" s="206" t="s">
        <v>174</v>
      </c>
      <c r="H72" s="202">
        <f>+Árak!E61</f>
        <v>255</v>
      </c>
      <c r="I72" s="206" t="s">
        <v>174</v>
      </c>
      <c r="J72" s="244">
        <f>+Árak!F61</f>
        <v>255</v>
      </c>
      <c r="K72" s="206" t="s">
        <v>174</v>
      </c>
      <c r="L72" s="195">
        <f>+Árak!G61</f>
        <v>255</v>
      </c>
      <c r="M72" s="239"/>
      <c r="N72" s="248"/>
      <c r="P72" s="40"/>
    </row>
    <row r="73" spans="1:16" ht="18" customHeight="1" thickBot="1">
      <c r="A73" s="2"/>
      <c r="C73" s="41"/>
      <c r="D73" s="38"/>
      <c r="E73" s="157"/>
      <c r="F73" s="158"/>
      <c r="G73" s="159"/>
      <c r="H73" s="158"/>
      <c r="I73" s="159"/>
      <c r="J73" s="160"/>
      <c r="K73" s="159"/>
      <c r="L73" s="160"/>
      <c r="M73" s="216"/>
      <c r="P73" s="40"/>
    </row>
    <row r="74" spans="1:17" ht="21" customHeight="1" thickBot="1">
      <c r="A74" s="2"/>
      <c r="C74" s="41"/>
      <c r="D74" s="38"/>
      <c r="E74" s="397" t="str">
        <f>+C2</f>
        <v>06.12. Hétfő</v>
      </c>
      <c r="F74" s="398"/>
      <c r="G74" s="397" t="str">
        <f>+E2</f>
        <v>06.13.Kedd</v>
      </c>
      <c r="H74" s="398"/>
      <c r="I74" s="397" t="str">
        <f>+G2</f>
        <v>06.14. Szerda</v>
      </c>
      <c r="J74" s="398"/>
      <c r="K74" s="397" t="str">
        <f>+I2</f>
        <v>06.15. Csütörtök</v>
      </c>
      <c r="L74" s="398"/>
      <c r="M74" s="397" t="str">
        <f>+K2</f>
        <v>06.16. Péntek</v>
      </c>
      <c r="N74" s="398"/>
      <c r="O74" s="412" t="s">
        <v>489</v>
      </c>
      <c r="P74" s="412"/>
      <c r="Q74" s="42" t="s">
        <v>490</v>
      </c>
    </row>
    <row r="75" spans="1:17" ht="101.25" customHeight="1">
      <c r="A75" s="43" t="s">
        <v>73</v>
      </c>
      <c r="B75" s="42" t="str">
        <f>"SPEED menü 
"&amp;Árak!B60&amp;" Ft/hét
"&amp;Árak!C60&amp;" Ft/nap"</f>
        <v>SPEED menü 
21630 Ft/hét
3090 Ft/nap</v>
      </c>
      <c r="C75" s="44" t="s">
        <v>76</v>
      </c>
      <c r="D75" s="45"/>
      <c r="E75" s="420" t="s">
        <v>191</v>
      </c>
      <c r="F75" s="399"/>
      <c r="G75" s="399" t="s">
        <v>354</v>
      </c>
      <c r="H75" s="399"/>
      <c r="I75" s="399" t="s">
        <v>253</v>
      </c>
      <c r="J75" s="399"/>
      <c r="K75" s="399" t="s">
        <v>358</v>
      </c>
      <c r="L75" s="399"/>
      <c r="M75" s="415" t="s">
        <v>442</v>
      </c>
      <c r="N75" s="416"/>
      <c r="O75" s="410" t="s">
        <v>359</v>
      </c>
      <c r="P75" s="411"/>
      <c r="Q75" s="235" t="s">
        <v>365</v>
      </c>
    </row>
    <row r="76" spans="1:17" ht="71.25" customHeight="1">
      <c r="A76" s="46"/>
      <c r="B76" s="47"/>
      <c r="C76" s="48" t="s">
        <v>77</v>
      </c>
      <c r="D76" s="49"/>
      <c r="E76" s="387" t="s">
        <v>352</v>
      </c>
      <c r="F76" s="388"/>
      <c r="G76" s="388" t="s">
        <v>127</v>
      </c>
      <c r="H76" s="388"/>
      <c r="I76" s="389" t="s">
        <v>532</v>
      </c>
      <c r="J76" s="389"/>
      <c r="K76" s="389" t="s">
        <v>533</v>
      </c>
      <c r="L76" s="389"/>
      <c r="M76" s="406" t="s">
        <v>360</v>
      </c>
      <c r="N76" s="407"/>
      <c r="O76" s="406" t="s">
        <v>362</v>
      </c>
      <c r="P76" s="407"/>
      <c r="Q76" s="236" t="s">
        <v>396</v>
      </c>
    </row>
    <row r="77" spans="1:17" ht="45.75" customHeight="1">
      <c r="A77" s="46"/>
      <c r="B77" s="47"/>
      <c r="C77" s="48" t="s">
        <v>78</v>
      </c>
      <c r="D77" s="49"/>
      <c r="E77" s="387" t="s">
        <v>353</v>
      </c>
      <c r="F77" s="388"/>
      <c r="G77" s="388" t="s">
        <v>355</v>
      </c>
      <c r="H77" s="388"/>
      <c r="I77" s="388" t="s">
        <v>357</v>
      </c>
      <c r="J77" s="388"/>
      <c r="K77" s="388" t="s">
        <v>417</v>
      </c>
      <c r="L77" s="388"/>
      <c r="M77" s="406" t="s">
        <v>381</v>
      </c>
      <c r="N77" s="407"/>
      <c r="O77" s="406" t="s">
        <v>363</v>
      </c>
      <c r="P77" s="407"/>
      <c r="Q77" s="236" t="s">
        <v>366</v>
      </c>
    </row>
    <row r="78" spans="1:17" ht="52.5" customHeight="1" thickBot="1">
      <c r="A78" s="50"/>
      <c r="B78" s="51"/>
      <c r="C78" s="52" t="s">
        <v>1</v>
      </c>
      <c r="D78" s="53"/>
      <c r="E78" s="432" t="s">
        <v>531</v>
      </c>
      <c r="F78" s="432"/>
      <c r="G78" s="386" t="s">
        <v>356</v>
      </c>
      <c r="H78" s="386"/>
      <c r="I78" s="386" t="s">
        <v>198</v>
      </c>
      <c r="J78" s="386"/>
      <c r="K78" s="386" t="s">
        <v>395</v>
      </c>
      <c r="L78" s="386"/>
      <c r="M78" s="408" t="s">
        <v>361</v>
      </c>
      <c r="N78" s="409"/>
      <c r="O78" s="430" t="s">
        <v>418</v>
      </c>
      <c r="P78" s="431"/>
      <c r="Q78" s="267" t="s">
        <v>367</v>
      </c>
    </row>
    <row r="79" spans="1:17" ht="52.5" customHeight="1">
      <c r="A79" s="47"/>
      <c r="B79" s="260"/>
      <c r="C79" s="261"/>
      <c r="D79" s="262"/>
      <c r="E79" s="428" t="s">
        <v>391</v>
      </c>
      <c r="F79" s="429"/>
      <c r="G79" s="400" t="s">
        <v>481</v>
      </c>
      <c r="H79" s="401"/>
      <c r="I79" s="406" t="s">
        <v>482</v>
      </c>
      <c r="J79" s="429"/>
      <c r="K79" s="406" t="s">
        <v>455</v>
      </c>
      <c r="L79" s="429"/>
      <c r="M79" s="413" t="s">
        <v>441</v>
      </c>
      <c r="N79" s="414"/>
      <c r="O79" s="426" t="s">
        <v>364</v>
      </c>
      <c r="P79" s="427"/>
      <c r="Q79" s="266" t="s">
        <v>368</v>
      </c>
    </row>
    <row r="80" spans="1:19" ht="28.5" customHeight="1">
      <c r="A80" s="54"/>
      <c r="C80" s="41"/>
      <c r="D80" s="38"/>
      <c r="E80" s="41"/>
      <c r="F80" s="38"/>
      <c r="G80" s="41"/>
      <c r="H80" s="38"/>
      <c r="I80" s="41"/>
      <c r="J80" s="39"/>
      <c r="K80" s="41"/>
      <c r="L80" s="39"/>
      <c r="N80" s="55"/>
      <c r="P80" s="40"/>
      <c r="S80" s="55"/>
    </row>
    <row r="81" spans="1:19" ht="28.5" customHeight="1" thickBot="1">
      <c r="A81" s="54"/>
      <c r="C81" s="41"/>
      <c r="D81" s="38"/>
      <c r="E81" s="41"/>
      <c r="F81" s="38"/>
      <c r="G81" s="41"/>
      <c r="H81" s="38"/>
      <c r="I81" s="41"/>
      <c r="J81" s="39"/>
      <c r="K81" s="41"/>
      <c r="L81" s="39"/>
      <c r="N81" s="55"/>
      <c r="P81" s="40"/>
      <c r="S81" s="55"/>
    </row>
    <row r="82" spans="1:19" ht="17.25" customHeight="1" thickBot="1">
      <c r="A82" s="190"/>
      <c r="B82" s="191"/>
      <c r="C82" s="383" t="str">
        <f>C2</f>
        <v>06.12. Hétfő</v>
      </c>
      <c r="D82" s="384"/>
      <c r="E82" s="383" t="str">
        <f>E2</f>
        <v>06.13.Kedd</v>
      </c>
      <c r="F82" s="384"/>
      <c r="G82" s="383" t="str">
        <f>G2</f>
        <v>06.14. Szerda</v>
      </c>
      <c r="H82" s="385"/>
      <c r="I82" s="384" t="str">
        <f>I2</f>
        <v>06.15. Csütörtök</v>
      </c>
      <c r="J82" s="384"/>
      <c r="K82" s="383" t="str">
        <f>K2</f>
        <v>06.16. Péntek</v>
      </c>
      <c r="L82" s="385"/>
      <c r="M82" s="383" t="str">
        <f>O74</f>
        <v>06.17. 0Szombat</v>
      </c>
      <c r="N82" s="385"/>
      <c r="P82" s="40"/>
      <c r="S82" s="55"/>
    </row>
    <row r="83" spans="1:19" ht="51" customHeight="1" thickBot="1">
      <c r="A83" s="192" t="s">
        <v>201</v>
      </c>
      <c r="B83" s="423" t="s">
        <v>468</v>
      </c>
      <c r="C83" s="308" t="s">
        <v>534</v>
      </c>
      <c r="D83" s="268">
        <f>+Árak!C62</f>
        <v>895</v>
      </c>
      <c r="E83" s="311" t="s">
        <v>541</v>
      </c>
      <c r="F83" s="268">
        <f>+Árak!D62</f>
        <v>795</v>
      </c>
      <c r="G83" s="314" t="s">
        <v>548</v>
      </c>
      <c r="H83" s="268">
        <f>+Árak!E62</f>
        <v>745</v>
      </c>
      <c r="I83" s="317" t="s">
        <v>555</v>
      </c>
      <c r="J83" s="269">
        <f>+Árak!F62</f>
        <v>845</v>
      </c>
      <c r="K83" s="321" t="s">
        <v>562</v>
      </c>
      <c r="L83" s="269">
        <f>+Árak!G62</f>
        <v>745</v>
      </c>
      <c r="M83" s="234"/>
      <c r="N83" s="55"/>
      <c r="P83" s="40"/>
      <c r="S83" s="55"/>
    </row>
    <row r="84" spans="1:19" ht="51" customHeight="1" thickBot="1">
      <c r="A84" s="193" t="s">
        <v>202</v>
      </c>
      <c r="B84" s="424"/>
      <c r="C84" s="308" t="s">
        <v>535</v>
      </c>
      <c r="D84" s="268">
        <f>+Árak!C63</f>
        <v>1895</v>
      </c>
      <c r="E84" s="311" t="s">
        <v>542</v>
      </c>
      <c r="F84" s="268">
        <f>+Árak!D63</f>
        <v>2095</v>
      </c>
      <c r="G84" s="315" t="s">
        <v>549</v>
      </c>
      <c r="H84" s="268">
        <f>+Árak!E63</f>
        <v>1545</v>
      </c>
      <c r="I84" s="319" t="s">
        <v>556</v>
      </c>
      <c r="J84" s="269">
        <f>+Árak!F63</f>
        <v>1595</v>
      </c>
      <c r="K84" s="323" t="s">
        <v>563</v>
      </c>
      <c r="L84" s="269">
        <f>+Árak!G63</f>
        <v>1645</v>
      </c>
      <c r="M84" s="325" t="s">
        <v>569</v>
      </c>
      <c r="N84" s="284">
        <f>+Árak!H63</f>
        <v>1695</v>
      </c>
      <c r="P84" s="40"/>
      <c r="S84" s="55"/>
    </row>
    <row r="85" spans="1:19" ht="75" customHeight="1" thickBot="1">
      <c r="A85" s="193" t="s">
        <v>203</v>
      </c>
      <c r="B85" s="424"/>
      <c r="C85" s="310" t="s">
        <v>536</v>
      </c>
      <c r="D85" s="268">
        <f>+Árak!C64</f>
        <v>1645</v>
      </c>
      <c r="E85" s="311" t="s">
        <v>543</v>
      </c>
      <c r="F85" s="268">
        <f>+Árak!D64</f>
        <v>1290</v>
      </c>
      <c r="G85" s="314" t="s">
        <v>550</v>
      </c>
      <c r="H85" s="268">
        <f>+Árak!E64</f>
        <v>1295</v>
      </c>
      <c r="I85" s="316" t="s">
        <v>557</v>
      </c>
      <c r="J85" s="269">
        <f>+Árak!F64</f>
        <v>1345</v>
      </c>
      <c r="K85" s="324" t="s">
        <v>564</v>
      </c>
      <c r="L85" s="269">
        <f>+Árak!G64</f>
        <v>1395</v>
      </c>
      <c r="M85" s="234"/>
      <c r="N85" s="55"/>
      <c r="P85" s="40"/>
      <c r="S85" s="55"/>
    </row>
    <row r="86" spans="1:19" ht="75.75" customHeight="1" thickBot="1">
      <c r="A86" s="193" t="s">
        <v>204</v>
      </c>
      <c r="B86" s="424"/>
      <c r="C86" s="310" t="s">
        <v>537</v>
      </c>
      <c r="D86" s="268">
        <f>+Árak!C65</f>
        <v>1695</v>
      </c>
      <c r="E86" s="312" t="s">
        <v>544</v>
      </c>
      <c r="F86" s="268">
        <f>+Árak!D65</f>
        <v>1645</v>
      </c>
      <c r="G86" s="314" t="s">
        <v>551</v>
      </c>
      <c r="H86" s="268">
        <f>+Árak!E65</f>
        <v>1595</v>
      </c>
      <c r="I86" s="316" t="s">
        <v>558</v>
      </c>
      <c r="J86" s="269">
        <f>+Árak!F65</f>
        <v>1545</v>
      </c>
      <c r="K86" s="324" t="s">
        <v>565</v>
      </c>
      <c r="L86" s="269">
        <f>+Árak!G65</f>
        <v>1895</v>
      </c>
      <c r="M86" s="234"/>
      <c r="N86" s="55"/>
      <c r="P86" s="40"/>
      <c r="S86" s="55"/>
    </row>
    <row r="87" spans="1:19" ht="51" customHeight="1" thickBot="1">
      <c r="A87" s="193" t="s">
        <v>205</v>
      </c>
      <c r="B87" s="424"/>
      <c r="C87" s="308" t="s">
        <v>538</v>
      </c>
      <c r="D87" s="268">
        <f>+Árak!C66</f>
        <v>1895</v>
      </c>
      <c r="E87" s="312" t="s">
        <v>545</v>
      </c>
      <c r="F87" s="268">
        <f>+Árak!D66</f>
        <v>1695</v>
      </c>
      <c r="G87" s="315" t="s">
        <v>552</v>
      </c>
      <c r="H87" s="268">
        <f>+Árak!E66</f>
        <v>1645</v>
      </c>
      <c r="I87" s="318" t="s">
        <v>559</v>
      </c>
      <c r="J87" s="269">
        <f>+Árak!F66</f>
        <v>1495</v>
      </c>
      <c r="K87" s="320" t="s">
        <v>566</v>
      </c>
      <c r="L87" s="269">
        <f>+Árak!G66</f>
        <v>1545</v>
      </c>
      <c r="M87" s="326" t="s">
        <v>570</v>
      </c>
      <c r="N87" s="284">
        <f>+Árak!H66</f>
        <v>1295</v>
      </c>
      <c r="P87" s="40"/>
      <c r="S87" s="55"/>
    </row>
    <row r="88" spans="1:19" ht="88.5" customHeight="1" thickBot="1">
      <c r="A88" s="194" t="s">
        <v>206</v>
      </c>
      <c r="B88" s="424"/>
      <c r="C88" s="310" t="s">
        <v>539</v>
      </c>
      <c r="D88" s="268">
        <f>+Árak!C67</f>
        <v>1345</v>
      </c>
      <c r="E88" s="313" t="s">
        <v>546</v>
      </c>
      <c r="F88" s="268">
        <f>+Árak!D67</f>
        <v>1295</v>
      </c>
      <c r="G88" s="314" t="s">
        <v>553</v>
      </c>
      <c r="H88" s="268">
        <f>+Árak!E67</f>
        <v>1545</v>
      </c>
      <c r="I88" s="316" t="s">
        <v>560</v>
      </c>
      <c r="J88" s="269">
        <f>+Árak!F67</f>
        <v>2095</v>
      </c>
      <c r="K88" s="322" t="s">
        <v>567</v>
      </c>
      <c r="L88" s="269">
        <f>+Árak!G67</f>
        <v>1395</v>
      </c>
      <c r="M88" s="234"/>
      <c r="N88" s="55"/>
      <c r="P88" s="40"/>
      <c r="S88" s="55"/>
    </row>
    <row r="89" spans="1:19" ht="102" customHeight="1">
      <c r="A89" s="285" t="s">
        <v>464</v>
      </c>
      <c r="B89" s="425"/>
      <c r="C89" s="309" t="s">
        <v>540</v>
      </c>
      <c r="D89" s="268">
        <f>+Árak!C68</f>
        <v>1295</v>
      </c>
      <c r="E89" s="313" t="s">
        <v>547</v>
      </c>
      <c r="F89" s="268">
        <f>+Árak!D68</f>
        <v>1345</v>
      </c>
      <c r="G89" s="314" t="s">
        <v>554</v>
      </c>
      <c r="H89" s="268">
        <f>+Árak!E68</f>
        <v>1295</v>
      </c>
      <c r="I89" s="316" t="s">
        <v>561</v>
      </c>
      <c r="J89" s="269">
        <f>+Árak!F68</f>
        <v>1995</v>
      </c>
      <c r="K89" s="322" t="s">
        <v>568</v>
      </c>
      <c r="L89" s="269">
        <f>+Árak!G68</f>
        <v>1405</v>
      </c>
      <c r="M89" s="234"/>
      <c r="N89" s="55"/>
      <c r="P89" s="40"/>
      <c r="S89" s="55"/>
    </row>
    <row r="90" spans="1:19" ht="36" customHeight="1">
      <c r="A90" s="307"/>
      <c r="B90" s="302"/>
      <c r="C90" s="301"/>
      <c r="D90" s="306"/>
      <c r="E90" s="304"/>
      <c r="F90" s="306"/>
      <c r="G90" s="301"/>
      <c r="H90" s="306"/>
      <c r="I90" s="301"/>
      <c r="J90" s="305"/>
      <c r="K90" s="303"/>
      <c r="L90" s="305"/>
      <c r="N90" s="55"/>
      <c r="S90" s="55"/>
    </row>
    <row r="91" spans="1:21" ht="37.5" customHeight="1">
      <c r="A91" s="271" t="s">
        <v>223</v>
      </c>
      <c r="B91" s="272"/>
      <c r="C91" s="293" t="s">
        <v>392</v>
      </c>
      <c r="D91" s="268">
        <f>+Árak!C69</f>
        <v>199</v>
      </c>
      <c r="E91" s="293" t="s">
        <v>392</v>
      </c>
      <c r="F91" s="268">
        <f>+Árak!D69</f>
        <v>199</v>
      </c>
      <c r="G91" s="293" t="s">
        <v>392</v>
      </c>
      <c r="H91" s="268">
        <f>+Árak!E69</f>
        <v>199</v>
      </c>
      <c r="I91" s="293" t="s">
        <v>392</v>
      </c>
      <c r="J91" s="269">
        <f>+Árak!F69</f>
        <v>199</v>
      </c>
      <c r="K91" s="293" t="s">
        <v>392</v>
      </c>
      <c r="L91" s="269">
        <f>+Árak!G69</f>
        <v>199</v>
      </c>
      <c r="N91" s="55"/>
      <c r="P91"/>
      <c r="Q91"/>
      <c r="R91"/>
      <c r="S91" s="55"/>
      <c r="T91"/>
      <c r="U91"/>
    </row>
    <row r="92" spans="1:21" ht="37.5" customHeight="1">
      <c r="A92" s="271" t="s">
        <v>224</v>
      </c>
      <c r="B92" s="272"/>
      <c r="C92" s="293" t="s">
        <v>393</v>
      </c>
      <c r="D92" s="268">
        <f>+Árak!C70</f>
        <v>199</v>
      </c>
      <c r="E92" s="293" t="s">
        <v>393</v>
      </c>
      <c r="F92" s="268">
        <f>+Árak!D70</f>
        <v>199</v>
      </c>
      <c r="G92" s="293" t="s">
        <v>393</v>
      </c>
      <c r="H92" s="268">
        <f>+Árak!E70</f>
        <v>199</v>
      </c>
      <c r="I92" s="293" t="s">
        <v>393</v>
      </c>
      <c r="J92" s="269">
        <f>+Árak!F70</f>
        <v>199</v>
      </c>
      <c r="K92" s="293" t="s">
        <v>393</v>
      </c>
      <c r="L92" s="269">
        <f>+Árak!G70</f>
        <v>199</v>
      </c>
      <c r="N92" s="55"/>
      <c r="P92"/>
      <c r="Q92"/>
      <c r="R92"/>
      <c r="S92" s="55"/>
      <c r="T92"/>
      <c r="U92"/>
    </row>
    <row r="93" spans="1:19" ht="37.5" customHeight="1">
      <c r="A93" s="271" t="s">
        <v>225</v>
      </c>
      <c r="B93" s="272"/>
      <c r="C93" s="293" t="s">
        <v>492</v>
      </c>
      <c r="D93" s="268">
        <f>+Árak!C71</f>
        <v>199</v>
      </c>
      <c r="E93" s="293" t="s">
        <v>492</v>
      </c>
      <c r="F93" s="268">
        <f>+Árak!D71</f>
        <v>199</v>
      </c>
      <c r="G93" s="293" t="s">
        <v>492</v>
      </c>
      <c r="H93" s="268">
        <f>+Árak!E71</f>
        <v>199</v>
      </c>
      <c r="I93" s="293" t="s">
        <v>492</v>
      </c>
      <c r="J93" s="269">
        <f>+Árak!F71</f>
        <v>199</v>
      </c>
      <c r="K93" s="293" t="s">
        <v>492</v>
      </c>
      <c r="L93" s="269">
        <f>+Árak!G71</f>
        <v>199</v>
      </c>
      <c r="N93" s="55"/>
      <c r="P93"/>
      <c r="Q93"/>
      <c r="R93"/>
      <c r="S93" s="55"/>
    </row>
    <row r="94" spans="1:19" ht="37.5" customHeight="1">
      <c r="A94" s="271" t="s">
        <v>226</v>
      </c>
      <c r="B94" s="272"/>
      <c r="C94" s="293" t="s">
        <v>493</v>
      </c>
      <c r="D94" s="268">
        <f>+Árak!C72</f>
        <v>199</v>
      </c>
      <c r="E94" s="293" t="s">
        <v>493</v>
      </c>
      <c r="F94" s="268">
        <f>+Árak!D72</f>
        <v>199</v>
      </c>
      <c r="G94" s="293" t="s">
        <v>493</v>
      </c>
      <c r="H94" s="268">
        <f>+Árak!E72</f>
        <v>199</v>
      </c>
      <c r="I94" s="293" t="s">
        <v>493</v>
      </c>
      <c r="J94" s="269">
        <f>+Árak!F72</f>
        <v>199</v>
      </c>
      <c r="K94" s="293" t="s">
        <v>493</v>
      </c>
      <c r="L94" s="269">
        <f>+Árak!G72</f>
        <v>199</v>
      </c>
      <c r="N94" s="55"/>
      <c r="P94"/>
      <c r="Q94"/>
      <c r="R94"/>
      <c r="S94" s="55"/>
    </row>
    <row r="95" spans="1:19" ht="37.5" customHeight="1">
      <c r="A95" s="271" t="s">
        <v>227</v>
      </c>
      <c r="B95" s="272"/>
      <c r="C95" s="293" t="s">
        <v>394</v>
      </c>
      <c r="D95" s="268">
        <f>+Árak!C73</f>
        <v>199</v>
      </c>
      <c r="E95" s="293" t="s">
        <v>394</v>
      </c>
      <c r="F95" s="268">
        <f>+Árak!D73</f>
        <v>199</v>
      </c>
      <c r="G95" s="293" t="s">
        <v>394</v>
      </c>
      <c r="H95" s="268">
        <f>+Árak!E73</f>
        <v>199</v>
      </c>
      <c r="I95" s="293" t="s">
        <v>394</v>
      </c>
      <c r="J95" s="269">
        <f>+Árak!F73</f>
        <v>199</v>
      </c>
      <c r="K95" s="293" t="s">
        <v>394</v>
      </c>
      <c r="L95" s="269">
        <f>+Árak!G73</f>
        <v>199</v>
      </c>
      <c r="N95" s="55"/>
      <c r="P95"/>
      <c r="Q95"/>
      <c r="R95"/>
      <c r="S95" s="55"/>
    </row>
    <row r="96" spans="1:19" ht="37.5" customHeight="1">
      <c r="A96" s="271" t="s">
        <v>228</v>
      </c>
      <c r="B96" s="272"/>
      <c r="C96" s="293" t="s">
        <v>494</v>
      </c>
      <c r="D96" s="268">
        <f>+Árak!C74</f>
        <v>199</v>
      </c>
      <c r="E96" s="293" t="s">
        <v>494</v>
      </c>
      <c r="F96" s="268">
        <f>+Árak!D74</f>
        <v>199</v>
      </c>
      <c r="G96" s="293" t="s">
        <v>494</v>
      </c>
      <c r="H96" s="268">
        <f>+Árak!E74</f>
        <v>199</v>
      </c>
      <c r="I96" s="293" t="s">
        <v>494</v>
      </c>
      <c r="J96" s="269">
        <f>+Árak!F74</f>
        <v>199</v>
      </c>
      <c r="K96" s="293" t="s">
        <v>494</v>
      </c>
      <c r="L96" s="269">
        <f>+Árak!G74</f>
        <v>199</v>
      </c>
      <c r="N96" s="55"/>
      <c r="P96"/>
      <c r="Q96"/>
      <c r="R96"/>
      <c r="S96" s="55"/>
    </row>
    <row r="97" spans="1:19" ht="37.5" customHeight="1">
      <c r="A97" s="271" t="s">
        <v>229</v>
      </c>
      <c r="B97" s="272"/>
      <c r="C97" s="293" t="s">
        <v>465</v>
      </c>
      <c r="D97" s="268">
        <f>+Árak!C75</f>
        <v>279</v>
      </c>
      <c r="E97" s="293" t="s">
        <v>465</v>
      </c>
      <c r="F97" s="268">
        <f>+Árak!D75</f>
        <v>279</v>
      </c>
      <c r="G97" s="293" t="s">
        <v>465</v>
      </c>
      <c r="H97" s="268">
        <f>+Árak!E75</f>
        <v>279</v>
      </c>
      <c r="I97" s="293" t="s">
        <v>465</v>
      </c>
      <c r="J97" s="269">
        <f>+Árak!F75</f>
        <v>279</v>
      </c>
      <c r="K97" s="293" t="s">
        <v>465</v>
      </c>
      <c r="L97" s="269">
        <f>+Árak!G75</f>
        <v>279</v>
      </c>
      <c r="N97" s="55"/>
      <c r="P97"/>
      <c r="Q97"/>
      <c r="R97"/>
      <c r="S97" s="55"/>
    </row>
    <row r="98" spans="1:19" ht="37.5" customHeight="1">
      <c r="A98" s="271" t="s">
        <v>230</v>
      </c>
      <c r="B98" s="272"/>
      <c r="C98" s="293" t="s">
        <v>466</v>
      </c>
      <c r="D98" s="268">
        <f>+Árak!C76</f>
        <v>279</v>
      </c>
      <c r="E98" s="293" t="s">
        <v>466</v>
      </c>
      <c r="F98" s="268">
        <f>+Árak!D76</f>
        <v>279</v>
      </c>
      <c r="G98" s="293" t="s">
        <v>466</v>
      </c>
      <c r="H98" s="268">
        <f>+Árak!E76</f>
        <v>279</v>
      </c>
      <c r="I98" s="293" t="s">
        <v>466</v>
      </c>
      <c r="J98" s="269">
        <f>+Árak!F76</f>
        <v>279</v>
      </c>
      <c r="K98" s="293" t="s">
        <v>466</v>
      </c>
      <c r="L98" s="269">
        <f>+Árak!G76</f>
        <v>279</v>
      </c>
      <c r="N98" s="55"/>
      <c r="P98"/>
      <c r="Q98"/>
      <c r="R98"/>
      <c r="S98" s="55"/>
    </row>
    <row r="99" spans="1:19" ht="37.5" customHeight="1">
      <c r="A99" s="271" t="s">
        <v>369</v>
      </c>
      <c r="B99" s="272"/>
      <c r="C99" s="293" t="s">
        <v>467</v>
      </c>
      <c r="D99" s="268">
        <f>+Árak!C77</f>
        <v>279</v>
      </c>
      <c r="E99" s="293" t="s">
        <v>467</v>
      </c>
      <c r="F99" s="268">
        <f>+Árak!D77</f>
        <v>279</v>
      </c>
      <c r="G99" s="293" t="s">
        <v>467</v>
      </c>
      <c r="H99" s="268">
        <f>+Árak!E77</f>
        <v>279</v>
      </c>
      <c r="I99" s="293" t="s">
        <v>467</v>
      </c>
      <c r="J99" s="269">
        <f>+Árak!F77</f>
        <v>279</v>
      </c>
      <c r="K99" s="293" t="s">
        <v>467</v>
      </c>
      <c r="L99" s="269">
        <f>+Árak!G77</f>
        <v>279</v>
      </c>
      <c r="N99" s="55"/>
      <c r="P99"/>
      <c r="Q99"/>
      <c r="R99"/>
      <c r="S99" s="55"/>
    </row>
    <row r="100" spans="1:19" ht="37.5" customHeight="1">
      <c r="A100" s="271" t="s">
        <v>370</v>
      </c>
      <c r="B100" s="272"/>
      <c r="C100" s="293" t="s">
        <v>495</v>
      </c>
      <c r="D100" s="268">
        <f>+Árak!C78</f>
        <v>299</v>
      </c>
      <c r="E100" s="293" t="s">
        <v>495</v>
      </c>
      <c r="F100" s="268">
        <f>+Árak!D78</f>
        <v>299</v>
      </c>
      <c r="G100" s="293" t="s">
        <v>495</v>
      </c>
      <c r="H100" s="268">
        <f>+Árak!E78</f>
        <v>299</v>
      </c>
      <c r="I100" s="293" t="s">
        <v>495</v>
      </c>
      <c r="J100" s="269">
        <f>+Árak!F78</f>
        <v>299</v>
      </c>
      <c r="K100" s="293" t="s">
        <v>495</v>
      </c>
      <c r="L100" s="269">
        <f>+Árak!G78</f>
        <v>299</v>
      </c>
      <c r="N100" s="55"/>
      <c r="P100"/>
      <c r="Q100"/>
      <c r="R100"/>
      <c r="S100" s="55"/>
    </row>
    <row r="101" spans="1:19" ht="34.5" customHeight="1">
      <c r="A101" s="271" t="s">
        <v>422</v>
      </c>
      <c r="B101" s="272"/>
      <c r="C101" s="293" t="s">
        <v>496</v>
      </c>
      <c r="D101" s="268">
        <f>+Árak!C79</f>
        <v>299</v>
      </c>
      <c r="E101" s="293" t="s">
        <v>496</v>
      </c>
      <c r="F101" s="268">
        <f>+Árak!D79</f>
        <v>299</v>
      </c>
      <c r="G101" s="293" t="s">
        <v>496</v>
      </c>
      <c r="H101" s="268">
        <f>+Árak!E79</f>
        <v>299</v>
      </c>
      <c r="I101" s="293" t="s">
        <v>496</v>
      </c>
      <c r="J101" s="269">
        <f>+Árak!F79</f>
        <v>299</v>
      </c>
      <c r="K101" s="293" t="s">
        <v>496</v>
      </c>
      <c r="L101" s="269">
        <f>+Árak!G79</f>
        <v>299</v>
      </c>
      <c r="N101" s="55"/>
      <c r="P101"/>
      <c r="Q101"/>
      <c r="R101"/>
      <c r="S101" s="55"/>
    </row>
    <row r="102" spans="1:19" ht="34.5" customHeight="1">
      <c r="A102" s="271" t="s">
        <v>491</v>
      </c>
      <c r="B102" s="272"/>
      <c r="C102" s="293" t="s">
        <v>497</v>
      </c>
      <c r="D102" s="268">
        <f>+Árak!C80</f>
        <v>399</v>
      </c>
      <c r="E102" s="293" t="s">
        <v>497</v>
      </c>
      <c r="F102" s="268">
        <f>+Árak!D80</f>
        <v>399</v>
      </c>
      <c r="G102" s="293" t="s">
        <v>497</v>
      </c>
      <c r="H102" s="268">
        <f>+Árak!E80</f>
        <v>399</v>
      </c>
      <c r="I102" s="293" t="s">
        <v>497</v>
      </c>
      <c r="J102" s="269">
        <f>+Árak!F80</f>
        <v>399</v>
      </c>
      <c r="K102" s="293" t="s">
        <v>497</v>
      </c>
      <c r="L102" s="269">
        <f>+Árak!G80</f>
        <v>399</v>
      </c>
      <c r="N102" s="55"/>
      <c r="P102"/>
      <c r="Q102"/>
      <c r="R102"/>
      <c r="S102" s="55"/>
    </row>
    <row r="103" spans="1:19" ht="34.5" customHeight="1">
      <c r="A103" s="271" t="s">
        <v>499</v>
      </c>
      <c r="B103" s="272"/>
      <c r="C103" s="293" t="s">
        <v>498</v>
      </c>
      <c r="D103" s="268">
        <f>+Árak!C81</f>
        <v>399</v>
      </c>
      <c r="E103" s="293" t="s">
        <v>498</v>
      </c>
      <c r="F103" s="268">
        <f>+Árak!D81</f>
        <v>399</v>
      </c>
      <c r="G103" s="293" t="s">
        <v>498</v>
      </c>
      <c r="H103" s="268">
        <f>+Árak!E81</f>
        <v>399</v>
      </c>
      <c r="I103" s="293" t="s">
        <v>498</v>
      </c>
      <c r="J103" s="269">
        <f>+Árak!F81</f>
        <v>399</v>
      </c>
      <c r="K103" s="293" t="s">
        <v>498</v>
      </c>
      <c r="L103" s="269">
        <f>+Árak!G81</f>
        <v>399</v>
      </c>
      <c r="N103" s="55"/>
      <c r="P103"/>
      <c r="Q103"/>
      <c r="R103"/>
      <c r="S103" s="55"/>
    </row>
    <row r="104" ht="13.5" customHeight="1"/>
    <row r="105" ht="13.5" customHeight="1"/>
    <row r="106" ht="12.75" customHeight="1"/>
    <row r="107" ht="12.75" customHeight="1"/>
    <row r="108" ht="12.75" customHeight="1"/>
  </sheetData>
  <sheetProtection selectLockedCells="1" selectUnlockedCells="1"/>
  <mergeCells count="89">
    <mergeCell ref="B83:B89"/>
    <mergeCell ref="O79:P79"/>
    <mergeCell ref="N26:N27"/>
    <mergeCell ref="E79:F79"/>
    <mergeCell ref="I79:J79"/>
    <mergeCell ref="K79:L79"/>
    <mergeCell ref="O78:P78"/>
    <mergeCell ref="K74:L74"/>
    <mergeCell ref="I74:J74"/>
    <mergeCell ref="E78:F78"/>
    <mergeCell ref="M2:N2"/>
    <mergeCell ref="M11:M12"/>
    <mergeCell ref="N11:N12"/>
    <mergeCell ref="N14:N15"/>
    <mergeCell ref="N23:N24"/>
    <mergeCell ref="L14:L15"/>
    <mergeCell ref="M79:N79"/>
    <mergeCell ref="M75:N75"/>
    <mergeCell ref="C11:C13"/>
    <mergeCell ref="E75:F75"/>
    <mergeCell ref="I75:J75"/>
    <mergeCell ref="K75:L75"/>
    <mergeCell ref="F23:F24"/>
    <mergeCell ref="H23:H24"/>
    <mergeCell ref="J11:J12"/>
    <mergeCell ref="L11:L12"/>
    <mergeCell ref="O77:P77"/>
    <mergeCell ref="M78:N78"/>
    <mergeCell ref="M77:N77"/>
    <mergeCell ref="O75:P75"/>
    <mergeCell ref="O76:P76"/>
    <mergeCell ref="O74:P74"/>
    <mergeCell ref="M76:N76"/>
    <mergeCell ref="A2:B2"/>
    <mergeCell ref="C2:D2"/>
    <mergeCell ref="E2:F2"/>
    <mergeCell ref="G2:H2"/>
    <mergeCell ref="E74:F74"/>
    <mergeCell ref="N29:N30"/>
    <mergeCell ref="N33:N34"/>
    <mergeCell ref="K11:K13"/>
    <mergeCell ref="H14:H15"/>
    <mergeCell ref="J14:J15"/>
    <mergeCell ref="M82:N82"/>
    <mergeCell ref="J33:J34"/>
    <mergeCell ref="L33:L34"/>
    <mergeCell ref="G77:H77"/>
    <mergeCell ref="I77:J77"/>
    <mergeCell ref="K77:L77"/>
    <mergeCell ref="M74:N74"/>
    <mergeCell ref="G74:H74"/>
    <mergeCell ref="G75:H75"/>
    <mergeCell ref="G79:H79"/>
    <mergeCell ref="D14:D15"/>
    <mergeCell ref="F14:F15"/>
    <mergeCell ref="D23:D24"/>
    <mergeCell ref="F11:F12"/>
    <mergeCell ref="H11:H12"/>
    <mergeCell ref="D11:D12"/>
    <mergeCell ref="J29:J30"/>
    <mergeCell ref="I2:J2"/>
    <mergeCell ref="K2:L2"/>
    <mergeCell ref="L23:L24"/>
    <mergeCell ref="J23:J24"/>
    <mergeCell ref="L29:L30"/>
    <mergeCell ref="J26:J27"/>
    <mergeCell ref="L26:L27"/>
    <mergeCell ref="D29:D30"/>
    <mergeCell ref="D26:D27"/>
    <mergeCell ref="F26:F27"/>
    <mergeCell ref="H26:H27"/>
    <mergeCell ref="F29:F30"/>
    <mergeCell ref="H29:H30"/>
    <mergeCell ref="E76:F76"/>
    <mergeCell ref="G76:H76"/>
    <mergeCell ref="I76:J76"/>
    <mergeCell ref="K76:L76"/>
    <mergeCell ref="E77:F77"/>
    <mergeCell ref="D33:D34"/>
    <mergeCell ref="F33:F34"/>
    <mergeCell ref="H33:H34"/>
    <mergeCell ref="C82:D82"/>
    <mergeCell ref="E82:F82"/>
    <mergeCell ref="G82:H82"/>
    <mergeCell ref="I82:J82"/>
    <mergeCell ref="K82:L82"/>
    <mergeCell ref="G78:H78"/>
    <mergeCell ref="I78:J78"/>
    <mergeCell ref="K78:L78"/>
  </mergeCell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3" r:id="rId2"/>
  <rowBreaks count="4" manualBreakCount="4">
    <brk id="20" max="255" man="1"/>
    <brk id="36" max="12" man="1"/>
    <brk id="47" max="12" man="1"/>
    <brk id="5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1"/>
  <sheetViews>
    <sheetView zoomScale="80" zoomScaleNormal="80" zoomScalePageLayoutView="0" workbookViewId="0" topLeftCell="A49">
      <selection activeCell="D72" sqref="D72:M72"/>
    </sheetView>
  </sheetViews>
  <sheetFormatPr defaultColWidth="9.140625" defaultRowHeight="12.75"/>
  <cols>
    <col min="1" max="1" width="4.8515625" style="56" customWidth="1"/>
    <col min="2" max="3" width="13.57421875" style="57" customWidth="1"/>
    <col min="4" max="4" width="8.7109375" style="57" customWidth="1"/>
    <col min="5" max="5" width="4.7109375" style="57" customWidth="1"/>
    <col min="6" max="6" width="8.7109375" style="57" customWidth="1"/>
    <col min="7" max="7" width="5.140625" style="57" customWidth="1"/>
    <col min="8" max="8" width="8.7109375" style="57" customWidth="1"/>
    <col min="9" max="9" width="6.28125" style="57" customWidth="1"/>
    <col min="10" max="10" width="8.7109375" style="57" customWidth="1"/>
    <col min="11" max="11" width="5.8515625" style="57" customWidth="1"/>
    <col min="12" max="12" width="8.7109375" style="57" customWidth="1"/>
    <col min="13" max="13" width="6.7109375" style="57" customWidth="1"/>
    <col min="14" max="14" width="9.00390625" style="56" customWidth="1"/>
    <col min="15" max="15" width="5.57421875" style="57" customWidth="1"/>
    <col min="16" max="16" width="9.28125" style="57" customWidth="1"/>
    <col min="17" max="17" width="5.140625" style="57" customWidth="1"/>
    <col min="18" max="16384" width="9.140625" style="57" customWidth="1"/>
  </cols>
  <sheetData>
    <row r="1" spans="1:17" ht="23.25" customHeight="1">
      <c r="A1" s="452" t="s">
        <v>79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</row>
    <row r="2" spans="1:17" s="59" customFormat="1" ht="19.5" customHeight="1" thickBot="1">
      <c r="A2" s="58"/>
      <c r="B2" s="453" t="str">
        <f>+Étlap!A2</f>
        <v>24. hét</v>
      </c>
      <c r="C2" s="453"/>
      <c r="D2" s="454" t="s">
        <v>80</v>
      </c>
      <c r="E2" s="454"/>
      <c r="F2" s="454" t="s">
        <v>81</v>
      </c>
      <c r="G2" s="454"/>
      <c r="H2" s="454" t="s">
        <v>82</v>
      </c>
      <c r="I2" s="454"/>
      <c r="J2" s="454" t="s">
        <v>83</v>
      </c>
      <c r="K2" s="454"/>
      <c r="L2" s="449" t="s">
        <v>84</v>
      </c>
      <c r="M2" s="449"/>
      <c r="N2" s="455" t="s">
        <v>85</v>
      </c>
      <c r="O2" s="455"/>
      <c r="P2" s="455" t="s">
        <v>86</v>
      </c>
      <c r="Q2" s="455"/>
    </row>
    <row r="3" spans="1:17" s="59" customFormat="1" ht="19.5" customHeight="1">
      <c r="A3" s="60" t="s">
        <v>0</v>
      </c>
      <c r="B3" s="450" t="s">
        <v>214</v>
      </c>
      <c r="C3" s="450"/>
      <c r="D3" s="61"/>
      <c r="E3" s="62" t="s">
        <v>0</v>
      </c>
      <c r="F3" s="63"/>
      <c r="G3" s="62" t="s">
        <v>0</v>
      </c>
      <c r="H3" s="63"/>
      <c r="I3" s="62" t="s">
        <v>0</v>
      </c>
      <c r="J3" s="63"/>
      <c r="K3" s="62" t="s">
        <v>0</v>
      </c>
      <c r="L3" s="263"/>
      <c r="M3" s="64" t="s">
        <v>0</v>
      </c>
      <c r="N3" s="170"/>
      <c r="O3" s="176"/>
      <c r="P3" s="172"/>
      <c r="Q3" s="173"/>
    </row>
    <row r="4" spans="1:17" s="59" customFormat="1" ht="19.5" customHeight="1">
      <c r="A4" s="60" t="s">
        <v>2</v>
      </c>
      <c r="B4" s="441" t="s">
        <v>214</v>
      </c>
      <c r="C4" s="441"/>
      <c r="D4" s="66"/>
      <c r="E4" s="67" t="s">
        <v>2</v>
      </c>
      <c r="F4" s="68"/>
      <c r="G4" s="67" t="s">
        <v>2</v>
      </c>
      <c r="H4" s="68"/>
      <c r="I4" s="67" t="s">
        <v>2</v>
      </c>
      <c r="J4" s="68"/>
      <c r="K4" s="67" t="s">
        <v>2</v>
      </c>
      <c r="L4" s="263"/>
      <c r="M4" s="70" t="s">
        <v>2</v>
      </c>
      <c r="N4" s="170"/>
      <c r="O4" s="171"/>
      <c r="P4" s="172"/>
      <c r="Q4" s="173"/>
    </row>
    <row r="5" spans="1:17" s="75" customFormat="1" ht="22.5" customHeight="1">
      <c r="A5" s="71" t="s">
        <v>3</v>
      </c>
      <c r="B5" s="451" t="s">
        <v>4</v>
      </c>
      <c r="C5" s="451"/>
      <c r="D5" s="72"/>
      <c r="E5" s="73" t="s">
        <v>3</v>
      </c>
      <c r="F5" s="72"/>
      <c r="G5" s="73" t="s">
        <v>3</v>
      </c>
      <c r="H5" s="72"/>
      <c r="I5" s="73" t="s">
        <v>3</v>
      </c>
      <c r="J5" s="72"/>
      <c r="K5" s="74" t="s">
        <v>3</v>
      </c>
      <c r="L5" s="264"/>
      <c r="M5" s="74" t="s">
        <v>3</v>
      </c>
      <c r="N5" s="174"/>
      <c r="O5" s="175"/>
      <c r="P5" s="172"/>
      <c r="Q5" s="173"/>
    </row>
    <row r="6" spans="1:17" s="75" customFormat="1" ht="22.5" customHeight="1">
      <c r="A6" s="60" t="s">
        <v>5</v>
      </c>
      <c r="B6" s="441" t="s">
        <v>4</v>
      </c>
      <c r="C6" s="441"/>
      <c r="D6" s="68"/>
      <c r="E6" s="67" t="s">
        <v>5</v>
      </c>
      <c r="F6" s="68"/>
      <c r="G6" s="67" t="s">
        <v>5</v>
      </c>
      <c r="H6" s="68"/>
      <c r="I6" s="67" t="s">
        <v>5</v>
      </c>
      <c r="J6" s="68"/>
      <c r="K6" s="70" t="s">
        <v>5</v>
      </c>
      <c r="L6" s="265"/>
      <c r="M6" s="70" t="s">
        <v>5</v>
      </c>
      <c r="N6" s="170"/>
      <c r="O6" s="176"/>
      <c r="P6" s="172"/>
      <c r="Q6" s="173"/>
    </row>
    <row r="7" spans="1:17" s="75" customFormat="1" ht="22.5" customHeight="1">
      <c r="A7" s="60" t="s">
        <v>6</v>
      </c>
      <c r="B7" s="76" t="s">
        <v>4</v>
      </c>
      <c r="C7" s="77"/>
      <c r="D7" s="68"/>
      <c r="E7" s="67" t="s">
        <v>6</v>
      </c>
      <c r="F7" s="68"/>
      <c r="G7" s="67" t="s">
        <v>6</v>
      </c>
      <c r="H7" s="68"/>
      <c r="I7" s="67" t="s">
        <v>6</v>
      </c>
      <c r="J7" s="68"/>
      <c r="K7" s="70" t="s">
        <v>6</v>
      </c>
      <c r="L7" s="263"/>
      <c r="M7" s="70" t="s">
        <v>6</v>
      </c>
      <c r="N7" s="170"/>
      <c r="O7" s="176"/>
      <c r="P7" s="172"/>
      <c r="Q7" s="173"/>
    </row>
    <row r="8" spans="1:17" s="75" customFormat="1" ht="22.5" customHeight="1">
      <c r="A8" s="60" t="s">
        <v>7</v>
      </c>
      <c r="B8" s="441" t="s">
        <v>8</v>
      </c>
      <c r="C8" s="441"/>
      <c r="D8" s="68"/>
      <c r="E8" s="67" t="s">
        <v>7</v>
      </c>
      <c r="F8" s="68"/>
      <c r="G8" s="67" t="s">
        <v>7</v>
      </c>
      <c r="H8" s="68"/>
      <c r="I8" s="67" t="s">
        <v>7</v>
      </c>
      <c r="J8" s="68"/>
      <c r="K8" s="70" t="s">
        <v>7</v>
      </c>
      <c r="L8" s="265"/>
      <c r="M8" s="70" t="s">
        <v>7</v>
      </c>
      <c r="N8" s="174"/>
      <c r="O8" s="175"/>
      <c r="P8" s="172"/>
      <c r="Q8" s="173"/>
    </row>
    <row r="9" spans="1:17" s="75" customFormat="1" ht="22.5" customHeight="1">
      <c r="A9" s="60" t="s">
        <v>9</v>
      </c>
      <c r="B9" s="441" t="s">
        <v>10</v>
      </c>
      <c r="C9" s="441"/>
      <c r="D9" s="68"/>
      <c r="E9" s="67" t="s">
        <v>9</v>
      </c>
      <c r="F9" s="68"/>
      <c r="G9" s="67" t="s">
        <v>9</v>
      </c>
      <c r="H9" s="68"/>
      <c r="I9" s="67" t="s">
        <v>9</v>
      </c>
      <c r="J9" s="68"/>
      <c r="K9" s="70" t="s">
        <v>9</v>
      </c>
      <c r="L9" s="263"/>
      <c r="M9" s="70" t="s">
        <v>9</v>
      </c>
      <c r="N9" s="170"/>
      <c r="O9" s="176"/>
      <c r="P9" s="172"/>
      <c r="Q9" s="173"/>
    </row>
    <row r="10" spans="1:17" s="75" customFormat="1" ht="22.5" customHeight="1">
      <c r="A10" s="60" t="s">
        <v>11</v>
      </c>
      <c r="B10" s="441" t="s">
        <v>12</v>
      </c>
      <c r="C10" s="441"/>
      <c r="D10" s="68"/>
      <c r="E10" s="67" t="s">
        <v>11</v>
      </c>
      <c r="F10" s="68"/>
      <c r="G10" s="67" t="s">
        <v>11</v>
      </c>
      <c r="H10" s="68"/>
      <c r="I10" s="67" t="s">
        <v>11</v>
      </c>
      <c r="J10" s="78"/>
      <c r="K10" s="70" t="s">
        <v>11</v>
      </c>
      <c r="L10" s="263"/>
      <c r="M10" s="70" t="s">
        <v>11</v>
      </c>
      <c r="N10" s="170"/>
      <c r="O10" s="176"/>
      <c r="P10" s="172"/>
      <c r="Q10" s="173"/>
    </row>
    <row r="11" spans="1:17" s="75" customFormat="1" ht="22.5" customHeight="1">
      <c r="A11" s="60" t="s">
        <v>87</v>
      </c>
      <c r="B11" s="441" t="s">
        <v>16</v>
      </c>
      <c r="C11" s="441"/>
      <c r="D11" s="68"/>
      <c r="E11" s="67" t="s">
        <v>87</v>
      </c>
      <c r="F11" s="68"/>
      <c r="G11" s="67" t="s">
        <v>87</v>
      </c>
      <c r="H11" s="68"/>
      <c r="I11" s="67" t="s">
        <v>87</v>
      </c>
      <c r="J11" s="68"/>
      <c r="K11" s="70" t="s">
        <v>87</v>
      </c>
      <c r="L11" s="263"/>
      <c r="M11" s="70" t="s">
        <v>87</v>
      </c>
      <c r="N11" s="170"/>
      <c r="O11" s="176"/>
      <c r="P11" s="172"/>
      <c r="Q11" s="173"/>
    </row>
    <row r="12" spans="1:17" s="75" customFormat="1" ht="22.5" customHeight="1">
      <c r="A12" s="60" t="s">
        <v>88</v>
      </c>
      <c r="B12" s="441" t="s">
        <v>16</v>
      </c>
      <c r="C12" s="441"/>
      <c r="D12" s="184"/>
      <c r="E12" s="67" t="s">
        <v>88</v>
      </c>
      <c r="F12" s="68"/>
      <c r="G12" s="67" t="s">
        <v>88</v>
      </c>
      <c r="H12" s="68"/>
      <c r="I12" s="67" t="s">
        <v>88</v>
      </c>
      <c r="J12" s="68"/>
      <c r="K12" s="67" t="s">
        <v>88</v>
      </c>
      <c r="L12" s="184"/>
      <c r="M12" s="70" t="s">
        <v>88</v>
      </c>
      <c r="N12" s="170"/>
      <c r="O12" s="176"/>
      <c r="P12" s="172"/>
      <c r="Q12" s="173"/>
    </row>
    <row r="13" spans="1:17" s="75" customFormat="1" ht="22.5" customHeight="1">
      <c r="A13" s="60" t="s">
        <v>89</v>
      </c>
      <c r="B13" s="441" t="s">
        <v>16</v>
      </c>
      <c r="C13" s="441"/>
      <c r="D13" s="68"/>
      <c r="E13" s="67" t="s">
        <v>89</v>
      </c>
      <c r="F13" s="68"/>
      <c r="G13" s="67" t="s">
        <v>89</v>
      </c>
      <c r="H13" s="68"/>
      <c r="I13" s="67" t="s">
        <v>89</v>
      </c>
      <c r="J13" s="68"/>
      <c r="K13" s="67" t="s">
        <v>89</v>
      </c>
      <c r="L13" s="263"/>
      <c r="M13" s="70" t="s">
        <v>89</v>
      </c>
      <c r="N13" s="170"/>
      <c r="O13" s="176"/>
      <c r="P13" s="172"/>
      <c r="Q13" s="173"/>
    </row>
    <row r="14" spans="1:24" s="75" customFormat="1" ht="22.5" customHeight="1">
      <c r="A14" s="60" t="s">
        <v>90</v>
      </c>
      <c r="B14" s="76" t="s">
        <v>16</v>
      </c>
      <c r="C14" s="77"/>
      <c r="D14" s="68"/>
      <c r="E14" s="67" t="s">
        <v>90</v>
      </c>
      <c r="F14" s="68"/>
      <c r="G14" s="67" t="s">
        <v>90</v>
      </c>
      <c r="H14" s="68"/>
      <c r="I14" s="67" t="s">
        <v>90</v>
      </c>
      <c r="J14" s="68"/>
      <c r="K14" s="70" t="s">
        <v>90</v>
      </c>
      <c r="L14" s="263"/>
      <c r="M14" s="70" t="s">
        <v>90</v>
      </c>
      <c r="N14" s="170"/>
      <c r="O14" s="176"/>
      <c r="P14" s="172"/>
      <c r="Q14" s="173"/>
      <c r="X14" s="80"/>
    </row>
    <row r="15" spans="1:17" s="75" customFormat="1" ht="22.5" customHeight="1">
      <c r="A15" s="60" t="s">
        <v>17</v>
      </c>
      <c r="B15" s="441" t="s">
        <v>18</v>
      </c>
      <c r="C15" s="441"/>
      <c r="D15" s="68"/>
      <c r="E15" s="67" t="s">
        <v>17</v>
      </c>
      <c r="F15" s="68"/>
      <c r="G15" s="67" t="s">
        <v>17</v>
      </c>
      <c r="H15" s="68"/>
      <c r="I15" s="67" t="s">
        <v>17</v>
      </c>
      <c r="J15" s="68"/>
      <c r="K15" s="70" t="s">
        <v>17</v>
      </c>
      <c r="L15" s="265"/>
      <c r="M15" s="70" t="s">
        <v>17</v>
      </c>
      <c r="N15" s="174"/>
      <c r="O15" s="175"/>
      <c r="P15" s="172"/>
      <c r="Q15" s="173"/>
    </row>
    <row r="16" spans="1:17" s="75" customFormat="1" ht="22.5" customHeight="1">
      <c r="A16" s="60" t="s">
        <v>19</v>
      </c>
      <c r="B16" s="441" t="s">
        <v>20</v>
      </c>
      <c r="C16" s="441"/>
      <c r="D16" s="68"/>
      <c r="E16" s="67" t="s">
        <v>19</v>
      </c>
      <c r="F16" s="68"/>
      <c r="G16" s="67" t="s">
        <v>19</v>
      </c>
      <c r="H16" s="68"/>
      <c r="I16" s="67" t="s">
        <v>19</v>
      </c>
      <c r="J16" s="68"/>
      <c r="K16" s="70" t="s">
        <v>19</v>
      </c>
      <c r="L16" s="263"/>
      <c r="M16" s="70" t="s">
        <v>19</v>
      </c>
      <c r="N16" s="174"/>
      <c r="O16" s="175"/>
      <c r="P16" s="172"/>
      <c r="Q16" s="173"/>
    </row>
    <row r="17" spans="1:17" s="75" customFormat="1" ht="22.5" customHeight="1">
      <c r="A17" s="60" t="s">
        <v>21</v>
      </c>
      <c r="B17" s="76" t="s">
        <v>91</v>
      </c>
      <c r="C17" s="77"/>
      <c r="D17" s="68"/>
      <c r="E17" s="67" t="s">
        <v>21</v>
      </c>
      <c r="F17" s="68"/>
      <c r="G17" s="67" t="s">
        <v>21</v>
      </c>
      <c r="H17" s="68"/>
      <c r="I17" s="67" t="s">
        <v>21</v>
      </c>
      <c r="J17" s="68"/>
      <c r="K17" s="70" t="s">
        <v>21</v>
      </c>
      <c r="L17" s="263"/>
      <c r="M17" s="70" t="s">
        <v>21</v>
      </c>
      <c r="N17" s="170"/>
      <c r="O17" s="176"/>
      <c r="P17" s="172"/>
      <c r="Q17" s="173"/>
    </row>
    <row r="18" spans="1:17" s="75" customFormat="1" ht="22.5" customHeight="1">
      <c r="A18" s="60" t="s">
        <v>419</v>
      </c>
      <c r="B18" s="76" t="s">
        <v>461</v>
      </c>
      <c r="C18" s="77"/>
      <c r="D18" s="68"/>
      <c r="E18" s="67"/>
      <c r="F18" s="68"/>
      <c r="G18" s="67"/>
      <c r="H18" s="68"/>
      <c r="I18" s="67"/>
      <c r="J18" s="68"/>
      <c r="K18" s="70"/>
      <c r="L18" s="263"/>
      <c r="M18" s="70"/>
      <c r="N18" s="170"/>
      <c r="O18" s="176"/>
      <c r="P18" s="172"/>
      <c r="Q18" s="173"/>
    </row>
    <row r="19" spans="1:17" s="75" customFormat="1" ht="22.5" customHeight="1">
      <c r="A19" s="60" t="s">
        <v>23</v>
      </c>
      <c r="B19" s="441" t="s">
        <v>24</v>
      </c>
      <c r="C19" s="441"/>
      <c r="D19" s="68"/>
      <c r="E19" s="67" t="s">
        <v>23</v>
      </c>
      <c r="F19" s="68"/>
      <c r="G19" s="67" t="s">
        <v>23</v>
      </c>
      <c r="H19" s="68"/>
      <c r="I19" s="67" t="s">
        <v>23</v>
      </c>
      <c r="J19" s="68"/>
      <c r="K19" s="70" t="s">
        <v>23</v>
      </c>
      <c r="L19" s="265"/>
      <c r="M19" s="70" t="s">
        <v>23</v>
      </c>
      <c r="N19" s="174"/>
      <c r="O19" s="175"/>
      <c r="P19" s="172"/>
      <c r="Q19" s="173"/>
    </row>
    <row r="20" spans="1:17" s="75" customFormat="1" ht="22.5" customHeight="1">
      <c r="A20" s="60" t="s">
        <v>25</v>
      </c>
      <c r="B20" s="441" t="s">
        <v>24</v>
      </c>
      <c r="C20" s="441"/>
      <c r="D20" s="68"/>
      <c r="E20" s="67" t="s">
        <v>25</v>
      </c>
      <c r="F20" s="68"/>
      <c r="G20" s="67" t="s">
        <v>25</v>
      </c>
      <c r="H20" s="68"/>
      <c r="I20" s="67" t="s">
        <v>25</v>
      </c>
      <c r="J20" s="68"/>
      <c r="K20" s="70" t="s">
        <v>25</v>
      </c>
      <c r="L20" s="263"/>
      <c r="M20" s="70" t="s">
        <v>25</v>
      </c>
      <c r="N20" s="170"/>
      <c r="O20" s="176"/>
      <c r="P20" s="172"/>
      <c r="Q20" s="173"/>
    </row>
    <row r="21" spans="1:17" s="75" customFormat="1" ht="22.5" customHeight="1">
      <c r="A21" s="60" t="s">
        <v>92</v>
      </c>
      <c r="B21" s="441" t="s">
        <v>24</v>
      </c>
      <c r="C21" s="441"/>
      <c r="D21" s="68"/>
      <c r="E21" s="67" t="s">
        <v>92</v>
      </c>
      <c r="F21" s="68"/>
      <c r="G21" s="67" t="s">
        <v>92</v>
      </c>
      <c r="H21" s="68"/>
      <c r="I21" s="67" t="s">
        <v>92</v>
      </c>
      <c r="J21" s="68"/>
      <c r="K21" s="70" t="s">
        <v>92</v>
      </c>
      <c r="L21" s="263"/>
      <c r="M21" s="70" t="s">
        <v>92</v>
      </c>
      <c r="N21" s="174"/>
      <c r="O21" s="175"/>
      <c r="P21" s="172"/>
      <c r="Q21" s="173"/>
    </row>
    <row r="22" spans="1:17" s="75" customFormat="1" ht="22.5" customHeight="1">
      <c r="A22" s="60" t="s">
        <v>93</v>
      </c>
      <c r="B22" s="76" t="s">
        <v>24</v>
      </c>
      <c r="C22" s="77"/>
      <c r="D22" s="68"/>
      <c r="E22" s="67" t="s">
        <v>93</v>
      </c>
      <c r="F22" s="68"/>
      <c r="G22" s="67" t="s">
        <v>93</v>
      </c>
      <c r="H22" s="68"/>
      <c r="I22" s="67" t="s">
        <v>93</v>
      </c>
      <c r="J22" s="68"/>
      <c r="K22" s="70" t="s">
        <v>93</v>
      </c>
      <c r="L22" s="263"/>
      <c r="M22" s="70" t="s">
        <v>93</v>
      </c>
      <c r="N22" s="174"/>
      <c r="O22" s="175"/>
      <c r="P22" s="172"/>
      <c r="Q22" s="173"/>
    </row>
    <row r="23" spans="1:17" s="75" customFormat="1" ht="22.5" customHeight="1">
      <c r="A23" s="60" t="s">
        <v>94</v>
      </c>
      <c r="B23" s="441" t="s">
        <v>24</v>
      </c>
      <c r="C23" s="441"/>
      <c r="D23" s="68"/>
      <c r="E23" s="67" t="s">
        <v>94</v>
      </c>
      <c r="F23" s="68"/>
      <c r="G23" s="67" t="s">
        <v>94</v>
      </c>
      <c r="H23" s="68"/>
      <c r="I23" s="67" t="s">
        <v>94</v>
      </c>
      <c r="J23" s="68"/>
      <c r="K23" s="70" t="s">
        <v>94</v>
      </c>
      <c r="L23" s="263"/>
      <c r="M23" s="70" t="s">
        <v>94</v>
      </c>
      <c r="N23" s="170"/>
      <c r="O23" s="176"/>
      <c r="P23" s="172"/>
      <c r="Q23" s="173"/>
    </row>
    <row r="24" spans="1:17" s="75" customFormat="1" ht="22.5" customHeight="1">
      <c r="A24" s="60" t="s">
        <v>95</v>
      </c>
      <c r="B24" s="76" t="s">
        <v>24</v>
      </c>
      <c r="C24" s="77"/>
      <c r="D24" s="68"/>
      <c r="E24" s="67" t="s">
        <v>95</v>
      </c>
      <c r="F24" s="68"/>
      <c r="G24" s="67" t="s">
        <v>95</v>
      </c>
      <c r="H24" s="68"/>
      <c r="I24" s="67" t="s">
        <v>95</v>
      </c>
      <c r="J24" s="68"/>
      <c r="K24" s="70" t="s">
        <v>95</v>
      </c>
      <c r="L24" s="263"/>
      <c r="M24" s="70" t="s">
        <v>95</v>
      </c>
      <c r="N24" s="170"/>
      <c r="O24" s="176"/>
      <c r="P24" s="172"/>
      <c r="Q24" s="173"/>
    </row>
    <row r="25" spans="1:17" s="75" customFormat="1" ht="22.5" customHeight="1">
      <c r="A25" s="60" t="s">
        <v>96</v>
      </c>
      <c r="B25" s="441" t="s">
        <v>24</v>
      </c>
      <c r="C25" s="441"/>
      <c r="D25" s="68"/>
      <c r="E25" s="67" t="s">
        <v>96</v>
      </c>
      <c r="F25" s="68"/>
      <c r="G25" s="67" t="s">
        <v>96</v>
      </c>
      <c r="H25" s="68"/>
      <c r="I25" s="67" t="s">
        <v>96</v>
      </c>
      <c r="J25" s="68"/>
      <c r="K25" s="70" t="s">
        <v>96</v>
      </c>
      <c r="L25" s="263"/>
      <c r="M25" s="70" t="s">
        <v>96</v>
      </c>
      <c r="N25" s="174"/>
      <c r="O25" s="175"/>
      <c r="P25" s="172"/>
      <c r="Q25" s="173"/>
    </row>
    <row r="26" spans="1:17" s="75" customFormat="1" ht="22.5" customHeight="1">
      <c r="A26" s="60" t="s">
        <v>97</v>
      </c>
      <c r="B26" s="76" t="s">
        <v>24</v>
      </c>
      <c r="C26" s="77"/>
      <c r="D26" s="68"/>
      <c r="E26" s="67" t="s">
        <v>97</v>
      </c>
      <c r="F26" s="68"/>
      <c r="G26" s="67" t="s">
        <v>97</v>
      </c>
      <c r="H26" s="68"/>
      <c r="I26" s="67" t="s">
        <v>97</v>
      </c>
      <c r="J26" s="68"/>
      <c r="K26" s="70" t="s">
        <v>97</v>
      </c>
      <c r="L26" s="263"/>
      <c r="M26" s="70" t="s">
        <v>97</v>
      </c>
      <c r="N26" s="174"/>
      <c r="O26" s="175"/>
      <c r="P26" s="172"/>
      <c r="Q26" s="173"/>
    </row>
    <row r="27" spans="1:17" s="75" customFormat="1" ht="22.5" customHeight="1">
      <c r="A27" s="60" t="s">
        <v>29</v>
      </c>
      <c r="B27" s="441" t="s">
        <v>24</v>
      </c>
      <c r="C27" s="441"/>
      <c r="D27" s="68"/>
      <c r="E27" s="67" t="s">
        <v>29</v>
      </c>
      <c r="F27" s="68"/>
      <c r="G27" s="67" t="s">
        <v>29</v>
      </c>
      <c r="H27" s="68"/>
      <c r="I27" s="67" t="s">
        <v>29</v>
      </c>
      <c r="J27" s="68"/>
      <c r="K27" s="70" t="s">
        <v>29</v>
      </c>
      <c r="L27" s="263"/>
      <c r="M27" s="70" t="s">
        <v>29</v>
      </c>
      <c r="N27" s="170"/>
      <c r="O27" s="176"/>
      <c r="P27" s="172"/>
      <c r="Q27" s="173"/>
    </row>
    <row r="28" spans="1:17" s="75" customFormat="1" ht="22.5" customHeight="1">
      <c r="A28" s="60" t="s">
        <v>98</v>
      </c>
      <c r="B28" s="441" t="s">
        <v>99</v>
      </c>
      <c r="C28" s="441"/>
      <c r="D28" s="68"/>
      <c r="E28" s="67" t="s">
        <v>98</v>
      </c>
      <c r="F28" s="68"/>
      <c r="G28" s="67" t="s">
        <v>98</v>
      </c>
      <c r="H28" s="68"/>
      <c r="I28" s="67" t="s">
        <v>98</v>
      </c>
      <c r="J28" s="68"/>
      <c r="K28" s="70" t="s">
        <v>98</v>
      </c>
      <c r="L28" s="265"/>
      <c r="M28" s="70" t="s">
        <v>98</v>
      </c>
      <c r="N28" s="170"/>
      <c r="O28" s="176"/>
      <c r="P28" s="172"/>
      <c r="Q28" s="173"/>
    </row>
    <row r="29" spans="1:17" s="75" customFormat="1" ht="22.5" customHeight="1">
      <c r="A29" s="60" t="s">
        <v>100</v>
      </c>
      <c r="B29" s="441" t="s">
        <v>99</v>
      </c>
      <c r="C29" s="441"/>
      <c r="D29" s="68"/>
      <c r="E29" s="67" t="s">
        <v>100</v>
      </c>
      <c r="F29" s="68"/>
      <c r="G29" s="67" t="s">
        <v>100</v>
      </c>
      <c r="H29" s="68"/>
      <c r="I29" s="67" t="s">
        <v>100</v>
      </c>
      <c r="J29" s="68"/>
      <c r="K29" s="70" t="s">
        <v>100</v>
      </c>
      <c r="L29" s="69"/>
      <c r="M29" s="70" t="s">
        <v>100</v>
      </c>
      <c r="N29" s="170"/>
      <c r="O29" s="176"/>
      <c r="P29" s="172"/>
      <c r="Q29" s="173"/>
    </row>
    <row r="30" spans="1:17" s="75" customFormat="1" ht="22.5" customHeight="1" hidden="1">
      <c r="A30" s="60" t="s">
        <v>32</v>
      </c>
      <c r="B30" s="441" t="s">
        <v>33</v>
      </c>
      <c r="C30" s="441"/>
      <c r="D30" s="68"/>
      <c r="E30" s="67" t="s">
        <v>32</v>
      </c>
      <c r="F30" s="68"/>
      <c r="G30" s="67" t="s">
        <v>32</v>
      </c>
      <c r="H30" s="68"/>
      <c r="I30" s="67" t="s">
        <v>32</v>
      </c>
      <c r="J30" s="68"/>
      <c r="K30" s="70" t="s">
        <v>32</v>
      </c>
      <c r="L30" s="184"/>
      <c r="M30" s="70" t="s">
        <v>32</v>
      </c>
      <c r="N30" s="170"/>
      <c r="O30" s="176"/>
      <c r="P30" s="172"/>
      <c r="Q30" s="173"/>
    </row>
    <row r="31" spans="1:17" s="75" customFormat="1" ht="33" customHeight="1">
      <c r="A31" s="60" t="s">
        <v>34</v>
      </c>
      <c r="B31" s="82" t="s">
        <v>114</v>
      </c>
      <c r="C31" s="83"/>
      <c r="D31" s="68"/>
      <c r="E31" s="67" t="s">
        <v>34</v>
      </c>
      <c r="F31" s="68"/>
      <c r="G31" s="67" t="s">
        <v>34</v>
      </c>
      <c r="H31" s="68"/>
      <c r="I31" s="67" t="s">
        <v>34</v>
      </c>
      <c r="J31" s="68"/>
      <c r="K31" s="70" t="s">
        <v>34</v>
      </c>
      <c r="L31" s="69"/>
      <c r="M31" s="70" t="s">
        <v>34</v>
      </c>
      <c r="N31" s="174"/>
      <c r="O31" s="175"/>
      <c r="P31" s="172"/>
      <c r="Q31" s="173"/>
    </row>
    <row r="32" spans="1:17" s="84" customFormat="1" ht="33" customHeight="1">
      <c r="A32" s="144" t="s">
        <v>35</v>
      </c>
      <c r="B32" s="65" t="s">
        <v>113</v>
      </c>
      <c r="C32" s="83"/>
      <c r="D32" s="68"/>
      <c r="E32" s="67" t="s">
        <v>35</v>
      </c>
      <c r="F32" s="68"/>
      <c r="G32" s="67" t="s">
        <v>35</v>
      </c>
      <c r="H32" s="68"/>
      <c r="I32" s="67" t="s">
        <v>35</v>
      </c>
      <c r="J32" s="68"/>
      <c r="K32" s="70" t="s">
        <v>35</v>
      </c>
      <c r="L32" s="69"/>
      <c r="M32" s="70" t="s">
        <v>35</v>
      </c>
      <c r="N32" s="174"/>
      <c r="O32" s="175"/>
      <c r="P32" s="172"/>
      <c r="Q32" s="173"/>
    </row>
    <row r="33" spans="1:17" s="75" customFormat="1" ht="33" customHeight="1">
      <c r="A33" s="144" t="s">
        <v>36</v>
      </c>
      <c r="B33" s="65" t="s">
        <v>112</v>
      </c>
      <c r="C33" s="83"/>
      <c r="D33" s="68"/>
      <c r="E33" s="67" t="s">
        <v>36</v>
      </c>
      <c r="F33" s="68"/>
      <c r="G33" s="67" t="s">
        <v>36</v>
      </c>
      <c r="H33" s="68"/>
      <c r="I33" s="67" t="s">
        <v>36</v>
      </c>
      <c r="J33" s="68"/>
      <c r="K33" s="70" t="s">
        <v>36</v>
      </c>
      <c r="L33" s="69"/>
      <c r="M33" s="70" t="s">
        <v>36</v>
      </c>
      <c r="N33" s="174"/>
      <c r="O33" s="175"/>
      <c r="P33" s="172"/>
      <c r="Q33" s="173"/>
    </row>
    <row r="34" spans="1:17" s="75" customFormat="1" ht="33" customHeight="1">
      <c r="A34" s="144" t="s">
        <v>247</v>
      </c>
      <c r="B34" s="65" t="s">
        <v>249</v>
      </c>
      <c r="C34" s="203"/>
      <c r="D34" s="68"/>
      <c r="E34" s="67" t="s">
        <v>247</v>
      </c>
      <c r="F34" s="68"/>
      <c r="G34" s="67" t="s">
        <v>247</v>
      </c>
      <c r="H34" s="68"/>
      <c r="I34" s="67" t="s">
        <v>247</v>
      </c>
      <c r="J34" s="68"/>
      <c r="K34" s="70" t="s">
        <v>247</v>
      </c>
      <c r="L34" s="69"/>
      <c r="M34" s="70" t="s">
        <v>247</v>
      </c>
      <c r="N34" s="174"/>
      <c r="O34" s="175"/>
      <c r="P34" s="172"/>
      <c r="Q34" s="173"/>
    </row>
    <row r="35" spans="1:17" s="75" customFormat="1" ht="33" customHeight="1">
      <c r="A35" s="144" t="s">
        <v>248</v>
      </c>
      <c r="B35" s="65" t="s">
        <v>250</v>
      </c>
      <c r="C35" s="203"/>
      <c r="D35" s="68"/>
      <c r="E35" s="67" t="s">
        <v>248</v>
      </c>
      <c r="F35" s="68"/>
      <c r="G35" s="67" t="s">
        <v>248</v>
      </c>
      <c r="H35" s="68"/>
      <c r="I35" s="67" t="s">
        <v>248</v>
      </c>
      <c r="J35" s="68"/>
      <c r="K35" s="70" t="s">
        <v>248</v>
      </c>
      <c r="L35" s="69"/>
      <c r="M35" s="70" t="s">
        <v>248</v>
      </c>
      <c r="N35" s="174"/>
      <c r="O35" s="175"/>
      <c r="P35" s="172"/>
      <c r="Q35" s="173"/>
    </row>
    <row r="36" spans="1:17" ht="31.5" customHeight="1" thickBot="1">
      <c r="A36" s="144" t="s">
        <v>37</v>
      </c>
      <c r="B36" s="65" t="s">
        <v>111</v>
      </c>
      <c r="C36" s="85"/>
      <c r="D36" s="68"/>
      <c r="E36" s="67" t="s">
        <v>37</v>
      </c>
      <c r="F36" s="68"/>
      <c r="G36" s="67" t="s">
        <v>37</v>
      </c>
      <c r="H36" s="68"/>
      <c r="I36" s="67" t="s">
        <v>37</v>
      </c>
      <c r="J36" s="68"/>
      <c r="K36" s="70" t="s">
        <v>37</v>
      </c>
      <c r="L36" s="69"/>
      <c r="M36" s="70" t="s">
        <v>37</v>
      </c>
      <c r="N36" s="174"/>
      <c r="O36" s="175"/>
      <c r="P36" s="172"/>
      <c r="Q36" s="173"/>
    </row>
    <row r="37" spans="1:17" ht="22.5" customHeight="1">
      <c r="A37" s="60" t="s">
        <v>38</v>
      </c>
      <c r="B37" s="441" t="s">
        <v>39</v>
      </c>
      <c r="C37" s="441"/>
      <c r="D37" s="68"/>
      <c r="E37" s="67" t="s">
        <v>38</v>
      </c>
      <c r="F37" s="68"/>
      <c r="G37" s="67" t="s">
        <v>38</v>
      </c>
      <c r="H37" s="68"/>
      <c r="I37" s="67" t="s">
        <v>38</v>
      </c>
      <c r="J37" s="68"/>
      <c r="K37" s="70" t="s">
        <v>38</v>
      </c>
      <c r="L37" s="184"/>
      <c r="M37" s="70" t="s">
        <v>38</v>
      </c>
      <c r="N37" s="170"/>
      <c r="O37" s="176"/>
      <c r="P37" s="172"/>
      <c r="Q37" s="173"/>
    </row>
    <row r="38" spans="1:17" ht="22.5" customHeight="1">
      <c r="A38" s="60" t="s">
        <v>331</v>
      </c>
      <c r="B38" s="441" t="s">
        <v>41</v>
      </c>
      <c r="C38" s="441"/>
      <c r="D38" s="68"/>
      <c r="E38" s="67"/>
      <c r="F38" s="68"/>
      <c r="G38" s="67"/>
      <c r="H38" s="68"/>
      <c r="I38" s="67"/>
      <c r="J38" s="68"/>
      <c r="K38" s="70"/>
      <c r="L38" s="184"/>
      <c r="M38" s="70"/>
      <c r="N38" s="170"/>
      <c r="O38" s="176"/>
      <c r="P38" s="172"/>
      <c r="Q38" s="173"/>
    </row>
    <row r="39" spans="1:17" ht="22.5" customHeight="1">
      <c r="A39" s="86" t="s">
        <v>332</v>
      </c>
      <c r="B39" s="441" t="s">
        <v>41</v>
      </c>
      <c r="C39" s="441"/>
      <c r="D39" s="68"/>
      <c r="E39" s="67" t="s">
        <v>40</v>
      </c>
      <c r="F39" s="68"/>
      <c r="G39" s="67" t="s">
        <v>40</v>
      </c>
      <c r="H39" s="68"/>
      <c r="I39" s="67" t="s">
        <v>40</v>
      </c>
      <c r="J39" s="78"/>
      <c r="K39" s="70" t="s">
        <v>40</v>
      </c>
      <c r="L39" s="184"/>
      <c r="M39" s="70" t="s">
        <v>40</v>
      </c>
      <c r="N39" s="174"/>
      <c r="O39" s="175"/>
      <c r="P39" s="172"/>
      <c r="Q39" s="173"/>
    </row>
    <row r="40" spans="1:17" ht="27" customHeight="1">
      <c r="A40" s="86" t="s">
        <v>333</v>
      </c>
      <c r="B40" s="441" t="s">
        <v>41</v>
      </c>
      <c r="C40" s="441"/>
      <c r="D40" s="68"/>
      <c r="E40" s="67" t="s">
        <v>42</v>
      </c>
      <c r="F40" s="68"/>
      <c r="G40" s="67" t="s">
        <v>42</v>
      </c>
      <c r="H40" s="68"/>
      <c r="I40" s="67" t="s">
        <v>42</v>
      </c>
      <c r="J40" s="78"/>
      <c r="K40" s="70" t="s">
        <v>42</v>
      </c>
      <c r="L40" s="184"/>
      <c r="M40" s="70" t="s">
        <v>42</v>
      </c>
      <c r="N40" s="174"/>
      <c r="O40" s="175"/>
      <c r="P40" s="172"/>
      <c r="Q40" s="173"/>
    </row>
    <row r="41" spans="1:17" ht="20.25" customHeight="1">
      <c r="A41" s="86" t="s">
        <v>334</v>
      </c>
      <c r="B41" s="441" t="s">
        <v>44</v>
      </c>
      <c r="C41" s="441"/>
      <c r="D41" s="68"/>
      <c r="E41" s="67" t="s">
        <v>43</v>
      </c>
      <c r="F41" s="68"/>
      <c r="G41" s="67" t="s">
        <v>43</v>
      </c>
      <c r="H41" s="68"/>
      <c r="I41" s="67" t="s">
        <v>43</v>
      </c>
      <c r="J41" s="78"/>
      <c r="K41" s="70" t="s">
        <v>43</v>
      </c>
      <c r="L41" s="184"/>
      <c r="M41" s="70" t="s">
        <v>43</v>
      </c>
      <c r="N41" s="170"/>
      <c r="O41" s="176"/>
      <c r="P41" s="172"/>
      <c r="Q41" s="173"/>
    </row>
    <row r="42" spans="1:17" ht="22.5" customHeight="1">
      <c r="A42" s="86" t="s">
        <v>335</v>
      </c>
      <c r="B42" s="441" t="s">
        <v>44</v>
      </c>
      <c r="C42" s="441"/>
      <c r="D42" s="68"/>
      <c r="E42" s="67" t="s">
        <v>45</v>
      </c>
      <c r="F42" s="68"/>
      <c r="G42" s="67" t="s">
        <v>45</v>
      </c>
      <c r="H42" s="68"/>
      <c r="I42" s="67" t="s">
        <v>45</v>
      </c>
      <c r="J42" s="78"/>
      <c r="K42" s="70" t="s">
        <v>45</v>
      </c>
      <c r="L42" s="79"/>
      <c r="M42" s="70" t="s">
        <v>45</v>
      </c>
      <c r="N42" s="170"/>
      <c r="O42" s="176"/>
      <c r="P42" s="172"/>
      <c r="Q42" s="173"/>
    </row>
    <row r="43" spans="1:17" ht="22.5" customHeight="1">
      <c r="A43" s="87" t="s">
        <v>47</v>
      </c>
      <c r="B43" s="448" t="s">
        <v>48</v>
      </c>
      <c r="C43" s="448"/>
      <c r="D43" s="68"/>
      <c r="E43" s="67" t="s">
        <v>47</v>
      </c>
      <c r="F43" s="68"/>
      <c r="G43" s="67" t="s">
        <v>47</v>
      </c>
      <c r="H43" s="68"/>
      <c r="I43" s="67" t="s">
        <v>47</v>
      </c>
      <c r="J43" s="68"/>
      <c r="K43" s="67" t="s">
        <v>47</v>
      </c>
      <c r="L43" s="68"/>
      <c r="M43" s="70" t="s">
        <v>47</v>
      </c>
      <c r="N43" s="174"/>
      <c r="O43" s="175"/>
      <c r="P43" s="172"/>
      <c r="Q43" s="173"/>
    </row>
    <row r="44" spans="1:17" ht="22.5" customHeight="1">
      <c r="A44" s="87" t="s">
        <v>215</v>
      </c>
      <c r="B44" s="448" t="s">
        <v>231</v>
      </c>
      <c r="C44" s="448"/>
      <c r="D44" s="68"/>
      <c r="E44" s="67" t="s">
        <v>215</v>
      </c>
      <c r="F44" s="68"/>
      <c r="G44" s="67" t="s">
        <v>215</v>
      </c>
      <c r="H44" s="68"/>
      <c r="I44" s="67" t="s">
        <v>215</v>
      </c>
      <c r="J44" s="68"/>
      <c r="K44" s="67" t="s">
        <v>215</v>
      </c>
      <c r="L44" s="68"/>
      <c r="M44" s="70" t="s">
        <v>215</v>
      </c>
      <c r="N44" s="174"/>
      <c r="O44" s="175"/>
      <c r="P44" s="172"/>
      <c r="Q44" s="173"/>
    </row>
    <row r="45" spans="1:17" ht="22.5" customHeight="1">
      <c r="A45" s="87" t="s">
        <v>216</v>
      </c>
      <c r="B45" s="448" t="s">
        <v>232</v>
      </c>
      <c r="C45" s="448"/>
      <c r="D45" s="68"/>
      <c r="E45" s="67" t="s">
        <v>216</v>
      </c>
      <c r="F45" s="68"/>
      <c r="G45" s="67" t="s">
        <v>216</v>
      </c>
      <c r="H45" s="68"/>
      <c r="I45" s="67" t="s">
        <v>216</v>
      </c>
      <c r="J45" s="68"/>
      <c r="K45" s="67" t="s">
        <v>216</v>
      </c>
      <c r="L45" s="184"/>
      <c r="M45" s="70" t="s">
        <v>216</v>
      </c>
      <c r="N45" s="170"/>
      <c r="O45" s="176"/>
      <c r="P45" s="172"/>
      <c r="Q45" s="173"/>
    </row>
    <row r="46" spans="1:17" ht="22.5" customHeight="1">
      <c r="A46" s="87" t="s">
        <v>217</v>
      </c>
      <c r="B46" s="448" t="s">
        <v>232</v>
      </c>
      <c r="C46" s="448"/>
      <c r="D46" s="68"/>
      <c r="E46" s="67" t="s">
        <v>217</v>
      </c>
      <c r="F46" s="68"/>
      <c r="G46" s="67" t="s">
        <v>217</v>
      </c>
      <c r="H46" s="68"/>
      <c r="I46" s="67" t="s">
        <v>217</v>
      </c>
      <c r="J46" s="68"/>
      <c r="K46" s="67" t="s">
        <v>217</v>
      </c>
      <c r="L46" s="184"/>
      <c r="M46" s="70" t="s">
        <v>217</v>
      </c>
      <c r="N46" s="174"/>
      <c r="O46" s="175"/>
      <c r="P46" s="172"/>
      <c r="Q46" s="173"/>
    </row>
    <row r="47" spans="1:17" ht="22.5" customHeight="1">
      <c r="A47" s="87" t="s">
        <v>218</v>
      </c>
      <c r="B47" s="448" t="s">
        <v>232</v>
      </c>
      <c r="C47" s="448"/>
      <c r="D47" s="68"/>
      <c r="E47" s="67" t="s">
        <v>218</v>
      </c>
      <c r="F47" s="68"/>
      <c r="G47" s="67" t="s">
        <v>218</v>
      </c>
      <c r="H47" s="68"/>
      <c r="I47" s="67" t="s">
        <v>218</v>
      </c>
      <c r="J47" s="68"/>
      <c r="K47" s="67" t="s">
        <v>218</v>
      </c>
      <c r="L47" s="184"/>
      <c r="M47" s="70" t="s">
        <v>218</v>
      </c>
      <c r="N47" s="170"/>
      <c r="O47" s="176"/>
      <c r="P47" s="172"/>
      <c r="Q47" s="173"/>
    </row>
    <row r="48" spans="1:17" ht="22.5" customHeight="1">
      <c r="A48" s="87" t="s">
        <v>219</v>
      </c>
      <c r="B48" s="448" t="s">
        <v>232</v>
      </c>
      <c r="C48" s="448"/>
      <c r="D48" s="68"/>
      <c r="E48" s="67" t="s">
        <v>219</v>
      </c>
      <c r="F48" s="68"/>
      <c r="G48" s="67" t="s">
        <v>219</v>
      </c>
      <c r="H48" s="68"/>
      <c r="I48" s="67" t="s">
        <v>219</v>
      </c>
      <c r="J48" s="68"/>
      <c r="K48" s="67" t="s">
        <v>219</v>
      </c>
      <c r="L48" s="68"/>
      <c r="M48" s="70" t="s">
        <v>219</v>
      </c>
      <c r="N48" s="170"/>
      <c r="O48" s="176"/>
      <c r="P48" s="172"/>
      <c r="Q48" s="173"/>
    </row>
    <row r="49" spans="1:17" ht="22.5" customHeight="1">
      <c r="A49" s="87" t="s">
        <v>220</v>
      </c>
      <c r="B49" s="448" t="s">
        <v>232</v>
      </c>
      <c r="C49" s="448"/>
      <c r="D49" s="68"/>
      <c r="E49" s="67" t="s">
        <v>220</v>
      </c>
      <c r="F49" s="68"/>
      <c r="G49" s="67" t="s">
        <v>220</v>
      </c>
      <c r="H49" s="68"/>
      <c r="I49" s="67" t="s">
        <v>220</v>
      </c>
      <c r="J49" s="68"/>
      <c r="K49" s="67" t="s">
        <v>220</v>
      </c>
      <c r="L49" s="184"/>
      <c r="M49" s="70" t="s">
        <v>220</v>
      </c>
      <c r="N49" s="170"/>
      <c r="O49" s="176"/>
      <c r="P49" s="172"/>
      <c r="Q49" s="173"/>
    </row>
    <row r="50" spans="1:17" ht="28.5" customHeight="1" thickBot="1">
      <c r="A50" s="87" t="s">
        <v>221</v>
      </c>
      <c r="B50" s="81" t="s">
        <v>233</v>
      </c>
      <c r="C50" s="85"/>
      <c r="D50" s="68"/>
      <c r="E50" s="67" t="s">
        <v>221</v>
      </c>
      <c r="F50" s="68"/>
      <c r="G50" s="67" t="s">
        <v>221</v>
      </c>
      <c r="H50" s="68"/>
      <c r="I50" s="67" t="s">
        <v>221</v>
      </c>
      <c r="J50" s="68"/>
      <c r="K50" s="67" t="s">
        <v>221</v>
      </c>
      <c r="L50" s="68"/>
      <c r="M50" s="70" t="s">
        <v>221</v>
      </c>
      <c r="N50" s="174"/>
      <c r="O50" s="175"/>
      <c r="P50" s="172"/>
      <c r="Q50" s="173"/>
    </row>
    <row r="51" spans="1:17" ht="22.5" customHeight="1">
      <c r="A51" s="87" t="s">
        <v>222</v>
      </c>
      <c r="B51" s="448" t="s">
        <v>234</v>
      </c>
      <c r="C51" s="448"/>
      <c r="D51" s="68"/>
      <c r="E51" s="67" t="s">
        <v>222</v>
      </c>
      <c r="F51" s="68"/>
      <c r="G51" s="67" t="s">
        <v>222</v>
      </c>
      <c r="H51" s="68"/>
      <c r="I51" s="67" t="s">
        <v>222</v>
      </c>
      <c r="J51" s="68"/>
      <c r="K51" s="67" t="s">
        <v>222</v>
      </c>
      <c r="L51" s="184"/>
      <c r="M51" s="70" t="s">
        <v>222</v>
      </c>
      <c r="N51" s="174"/>
      <c r="O51" s="175"/>
      <c r="P51" s="172"/>
      <c r="Q51" s="173"/>
    </row>
    <row r="52" spans="1:17" ht="22.5" customHeight="1">
      <c r="A52" s="87" t="s">
        <v>462</v>
      </c>
      <c r="B52" s="278" t="s">
        <v>463</v>
      </c>
      <c r="C52" s="278"/>
      <c r="D52" s="68"/>
      <c r="E52" s="67"/>
      <c r="F52" s="68"/>
      <c r="G52" s="67"/>
      <c r="H52" s="68"/>
      <c r="I52" s="67"/>
      <c r="J52" s="68"/>
      <c r="K52" s="67"/>
      <c r="L52" s="184"/>
      <c r="M52" s="70"/>
      <c r="N52" s="174"/>
      <c r="O52" s="175"/>
      <c r="P52" s="172"/>
      <c r="Q52" s="173"/>
    </row>
    <row r="53" spans="1:17" ht="22.5" customHeight="1">
      <c r="A53" s="88" t="s">
        <v>56</v>
      </c>
      <c r="B53" s="447" t="s">
        <v>57</v>
      </c>
      <c r="C53" s="447"/>
      <c r="D53" s="68"/>
      <c r="E53" s="67" t="s">
        <v>56</v>
      </c>
      <c r="F53" s="68"/>
      <c r="G53" s="67" t="s">
        <v>56</v>
      </c>
      <c r="H53" s="68"/>
      <c r="I53" s="67" t="s">
        <v>56</v>
      </c>
      <c r="J53" s="68"/>
      <c r="K53" s="67" t="s">
        <v>56</v>
      </c>
      <c r="L53" s="68"/>
      <c r="M53" s="70" t="s">
        <v>56</v>
      </c>
      <c r="N53" s="174"/>
      <c r="O53" s="175"/>
      <c r="P53" s="172"/>
      <c r="Q53" s="173"/>
    </row>
    <row r="54" spans="1:17" ht="22.5" customHeight="1">
      <c r="A54" s="86" t="s">
        <v>58</v>
      </c>
      <c r="B54" s="441" t="s">
        <v>59</v>
      </c>
      <c r="C54" s="441"/>
      <c r="D54" s="68"/>
      <c r="E54" s="67" t="s">
        <v>58</v>
      </c>
      <c r="F54" s="68"/>
      <c r="G54" s="67" t="s">
        <v>58</v>
      </c>
      <c r="H54" s="68"/>
      <c r="I54" s="67" t="s">
        <v>58</v>
      </c>
      <c r="J54" s="68"/>
      <c r="K54" s="67" t="s">
        <v>58</v>
      </c>
      <c r="L54" s="184"/>
      <c r="M54" s="70" t="s">
        <v>58</v>
      </c>
      <c r="N54" s="170"/>
      <c r="O54" s="176"/>
      <c r="P54" s="172"/>
      <c r="Q54" s="173"/>
    </row>
    <row r="55" spans="1:17" ht="22.5" customHeight="1">
      <c r="A55" s="86" t="s">
        <v>60</v>
      </c>
      <c r="B55" s="441" t="s">
        <v>61</v>
      </c>
      <c r="C55" s="441"/>
      <c r="D55" s="68"/>
      <c r="E55" s="67" t="s">
        <v>60</v>
      </c>
      <c r="F55" s="68"/>
      <c r="G55" s="67" t="s">
        <v>60</v>
      </c>
      <c r="H55" s="68"/>
      <c r="I55" s="67" t="s">
        <v>60</v>
      </c>
      <c r="J55" s="68"/>
      <c r="K55" s="67" t="s">
        <v>60</v>
      </c>
      <c r="L55" s="68"/>
      <c r="M55" s="70" t="s">
        <v>60</v>
      </c>
      <c r="N55" s="174"/>
      <c r="O55" s="175"/>
      <c r="P55" s="172"/>
      <c r="Q55" s="173"/>
    </row>
    <row r="56" spans="1:17" ht="31.5" customHeight="1">
      <c r="A56" s="86" t="s">
        <v>62</v>
      </c>
      <c r="B56" s="441" t="s">
        <v>63</v>
      </c>
      <c r="C56" s="441"/>
      <c r="D56" s="68"/>
      <c r="E56" s="67" t="s">
        <v>62</v>
      </c>
      <c r="F56" s="68"/>
      <c r="G56" s="67" t="s">
        <v>62</v>
      </c>
      <c r="H56" s="68"/>
      <c r="I56" s="67" t="s">
        <v>62</v>
      </c>
      <c r="J56" s="78"/>
      <c r="K56" s="67" t="s">
        <v>62</v>
      </c>
      <c r="L56" s="184"/>
      <c r="M56" s="70" t="s">
        <v>62</v>
      </c>
      <c r="N56" s="170"/>
      <c r="O56" s="176"/>
      <c r="P56" s="172"/>
      <c r="Q56" s="173"/>
    </row>
    <row r="57" spans="1:17" ht="34.5" customHeight="1" thickBot="1">
      <c r="A57" s="144" t="s">
        <v>64</v>
      </c>
      <c r="B57" s="65" t="s">
        <v>110</v>
      </c>
      <c r="C57" s="85"/>
      <c r="D57" s="72"/>
      <c r="E57" s="73" t="s">
        <v>64</v>
      </c>
      <c r="F57" s="72"/>
      <c r="G57" s="73" t="s">
        <v>64</v>
      </c>
      <c r="H57" s="72"/>
      <c r="I57" s="73" t="s">
        <v>64</v>
      </c>
      <c r="J57" s="89"/>
      <c r="K57" s="74" t="s">
        <v>64</v>
      </c>
      <c r="L57" s="90"/>
      <c r="M57" s="74" t="s">
        <v>64</v>
      </c>
      <c r="N57" s="174"/>
      <c r="O57" s="175"/>
      <c r="P57" s="172"/>
      <c r="Q57" s="173"/>
    </row>
    <row r="58" spans="1:17" ht="24.75" customHeight="1">
      <c r="A58" s="60" t="s">
        <v>65</v>
      </c>
      <c r="B58" s="441" t="s">
        <v>66</v>
      </c>
      <c r="C58" s="441"/>
      <c r="D58" s="68"/>
      <c r="E58" s="67" t="s">
        <v>65</v>
      </c>
      <c r="F58" s="68"/>
      <c r="G58" s="67" t="s">
        <v>65</v>
      </c>
      <c r="H58" s="68"/>
      <c r="I58" s="67" t="s">
        <v>65</v>
      </c>
      <c r="J58" s="78"/>
      <c r="K58" s="70" t="s">
        <v>65</v>
      </c>
      <c r="L58" s="79"/>
      <c r="M58" s="70" t="s">
        <v>65</v>
      </c>
      <c r="N58" s="174"/>
      <c r="O58" s="175"/>
      <c r="P58" s="172"/>
      <c r="Q58" s="173"/>
    </row>
    <row r="59" spans="1:17" ht="25.5" customHeight="1">
      <c r="A59" s="86" t="s">
        <v>67</v>
      </c>
      <c r="B59" s="441" t="s">
        <v>68</v>
      </c>
      <c r="C59" s="441"/>
      <c r="D59" s="68"/>
      <c r="E59" s="67" t="s">
        <v>67</v>
      </c>
      <c r="F59" s="68"/>
      <c r="G59" s="67" t="s">
        <v>67</v>
      </c>
      <c r="H59" s="68"/>
      <c r="I59" s="67" t="s">
        <v>67</v>
      </c>
      <c r="J59" s="78"/>
      <c r="K59" s="70" t="s">
        <v>67</v>
      </c>
      <c r="L59" s="184"/>
      <c r="M59" s="70" t="s">
        <v>67</v>
      </c>
      <c r="N59" s="170"/>
      <c r="O59" s="176"/>
      <c r="P59" s="172"/>
      <c r="Q59" s="173"/>
    </row>
    <row r="60" spans="1:17" ht="24.75" customHeight="1">
      <c r="A60" s="86" t="s">
        <v>69</v>
      </c>
      <c r="B60" s="441" t="s">
        <v>70</v>
      </c>
      <c r="C60" s="441"/>
      <c r="D60" s="68"/>
      <c r="E60" s="67" t="s">
        <v>69</v>
      </c>
      <c r="F60" s="68"/>
      <c r="G60" s="67" t="s">
        <v>69</v>
      </c>
      <c r="H60" s="68"/>
      <c r="I60" s="67" t="s">
        <v>69</v>
      </c>
      <c r="J60" s="78"/>
      <c r="K60" s="70" t="s">
        <v>69</v>
      </c>
      <c r="L60" s="184"/>
      <c r="M60" s="70" t="s">
        <v>69</v>
      </c>
      <c r="N60" s="170"/>
      <c r="O60" s="176"/>
      <c r="P60" s="172"/>
      <c r="Q60" s="173"/>
    </row>
    <row r="61" spans="1:17" ht="24.75" customHeight="1" hidden="1">
      <c r="A61" s="60" t="s">
        <v>71</v>
      </c>
      <c r="B61" s="442" t="s">
        <v>72</v>
      </c>
      <c r="C61" s="442"/>
      <c r="D61" s="91"/>
      <c r="E61" s="92" t="s">
        <v>71</v>
      </c>
      <c r="F61" s="91"/>
      <c r="G61" s="92" t="s">
        <v>71</v>
      </c>
      <c r="H61" s="91"/>
      <c r="I61" s="92" t="s">
        <v>71</v>
      </c>
      <c r="J61" s="93"/>
      <c r="K61" s="94" t="s">
        <v>71</v>
      </c>
      <c r="L61" s="184"/>
      <c r="M61" s="94" t="s">
        <v>71</v>
      </c>
      <c r="N61" s="170"/>
      <c r="O61" s="176"/>
      <c r="P61" s="172"/>
      <c r="Q61" s="173"/>
    </row>
    <row r="62" spans="1:17" ht="24.75" customHeight="1">
      <c r="A62" s="96" t="s">
        <v>71</v>
      </c>
      <c r="B62" s="443" t="s">
        <v>102</v>
      </c>
      <c r="C62" s="443"/>
      <c r="D62" s="91"/>
      <c r="E62" s="92" t="s">
        <v>73</v>
      </c>
      <c r="F62" s="91"/>
      <c r="G62" s="92" t="s">
        <v>73</v>
      </c>
      <c r="H62" s="91"/>
      <c r="I62" s="92" t="s">
        <v>73</v>
      </c>
      <c r="J62" s="93"/>
      <c r="K62" s="94" t="s">
        <v>73</v>
      </c>
      <c r="L62" s="184"/>
      <c r="M62" s="94" t="s">
        <v>73</v>
      </c>
      <c r="N62" s="177"/>
      <c r="O62" s="178"/>
      <c r="P62" s="179"/>
      <c r="Q62" s="180"/>
    </row>
    <row r="63" spans="1:17" ht="24.75" customHeight="1" thickBot="1">
      <c r="A63" s="96" t="s">
        <v>173</v>
      </c>
      <c r="B63" s="445" t="s">
        <v>49</v>
      </c>
      <c r="C63" s="446"/>
      <c r="D63" s="91"/>
      <c r="E63" s="92" t="s">
        <v>173</v>
      </c>
      <c r="F63" s="91"/>
      <c r="G63" s="92" t="s">
        <v>173</v>
      </c>
      <c r="H63" s="91"/>
      <c r="I63" s="92" t="s">
        <v>173</v>
      </c>
      <c r="J63" s="93"/>
      <c r="K63" s="94" t="s">
        <v>173</v>
      </c>
      <c r="L63" s="93"/>
      <c r="M63" s="94" t="s">
        <v>173</v>
      </c>
      <c r="N63" s="215"/>
      <c r="O63" s="175"/>
      <c r="P63" s="172"/>
      <c r="Q63" s="172"/>
    </row>
    <row r="64" spans="1:17" ht="33" customHeight="1" thickBot="1">
      <c r="A64" s="97" t="s">
        <v>73</v>
      </c>
      <c r="B64" s="205" t="s">
        <v>103</v>
      </c>
      <c r="C64" s="208"/>
      <c r="D64" s="98"/>
      <c r="E64" s="92" t="s">
        <v>75</v>
      </c>
      <c r="F64" s="99"/>
      <c r="G64" s="92" t="s">
        <v>75</v>
      </c>
      <c r="H64" s="99"/>
      <c r="I64" s="92" t="s">
        <v>75</v>
      </c>
      <c r="J64" s="95"/>
      <c r="K64" s="92" t="s">
        <v>75</v>
      </c>
      <c r="L64" s="95"/>
      <c r="M64" s="94" t="s">
        <v>75</v>
      </c>
      <c r="N64" s="182"/>
      <c r="O64" s="169" t="s">
        <v>75</v>
      </c>
      <c r="P64" s="184"/>
      <c r="Q64" s="183" t="s">
        <v>75</v>
      </c>
    </row>
    <row r="65" spans="1:17" ht="24.75" customHeight="1" hidden="1" thickBot="1">
      <c r="A65" s="207" t="s">
        <v>251</v>
      </c>
      <c r="B65" s="444" t="s">
        <v>252</v>
      </c>
      <c r="C65" s="444"/>
      <c r="D65" s="101"/>
      <c r="E65" s="100" t="s">
        <v>251</v>
      </c>
      <c r="F65" s="101"/>
      <c r="G65" s="100" t="s">
        <v>251</v>
      </c>
      <c r="H65" s="101"/>
      <c r="I65" s="100" t="s">
        <v>251</v>
      </c>
      <c r="J65" s="102"/>
      <c r="K65" s="100" t="s">
        <v>251</v>
      </c>
      <c r="L65" s="102"/>
      <c r="M65" s="181" t="s">
        <v>251</v>
      </c>
      <c r="N65" s="209"/>
      <c r="O65" s="210" t="s">
        <v>251</v>
      </c>
      <c r="P65" s="184"/>
      <c r="Q65" s="211" t="s">
        <v>251</v>
      </c>
    </row>
    <row r="66" spans="1:17" ht="25.5" customHeight="1" thickBot="1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5"/>
      <c r="O66" s="104"/>
      <c r="P66" s="104"/>
      <c r="Q66" s="104"/>
    </row>
    <row r="67" spans="1:17" ht="17.25" customHeight="1" thickBot="1">
      <c r="A67" s="439" t="s">
        <v>104</v>
      </c>
      <c r="B67" s="439"/>
      <c r="C67" s="439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105"/>
      <c r="O67" s="104"/>
      <c r="P67" s="104"/>
      <c r="Q67" s="104"/>
    </row>
    <row r="68" spans="1:17" ht="17.25" customHeight="1">
      <c r="A68" s="439" t="s">
        <v>105</v>
      </c>
      <c r="B68" s="439"/>
      <c r="C68" s="439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104"/>
      <c r="O68" s="104"/>
      <c r="P68" s="104"/>
      <c r="Q68" s="104"/>
    </row>
    <row r="69" spans="1:17" ht="17.25" customHeight="1">
      <c r="A69" s="439" t="s">
        <v>106</v>
      </c>
      <c r="B69" s="439"/>
      <c r="C69" s="439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104"/>
      <c r="O69" s="104"/>
      <c r="P69" s="104"/>
      <c r="Q69" s="104"/>
    </row>
    <row r="70" spans="1:17" ht="17.25" customHeight="1">
      <c r="A70" s="106"/>
      <c r="B70" s="439" t="s">
        <v>107</v>
      </c>
      <c r="C70" s="439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104"/>
      <c r="O70" s="104"/>
      <c r="P70" s="104"/>
      <c r="Q70" s="104"/>
    </row>
    <row r="71" spans="1:17" ht="17.25" customHeight="1">
      <c r="A71" s="106"/>
      <c r="B71" s="439" t="s">
        <v>108</v>
      </c>
      <c r="C71" s="439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104"/>
      <c r="O71" s="104"/>
      <c r="P71" s="104"/>
      <c r="Q71" s="104"/>
    </row>
    <row r="72" spans="1:17" ht="15" customHeight="1">
      <c r="A72" s="106"/>
      <c r="B72" s="439" t="s">
        <v>109</v>
      </c>
      <c r="C72" s="439"/>
      <c r="D72" s="433" t="e">
        <f>+Árak!L61</f>
        <v>#REF!</v>
      </c>
      <c r="E72" s="433"/>
      <c r="F72" s="433"/>
      <c r="G72" s="433"/>
      <c r="H72" s="433"/>
      <c r="I72" s="433"/>
      <c r="J72" s="433"/>
      <c r="K72" s="433"/>
      <c r="L72" s="433"/>
      <c r="M72" s="433"/>
      <c r="N72" s="104"/>
      <c r="O72" s="104"/>
      <c r="P72" s="104"/>
      <c r="Q72" s="104"/>
    </row>
    <row r="73" spans="1:17" ht="27" customHeight="1">
      <c r="A73" s="434"/>
      <c r="B73" s="434"/>
      <c r="C73" s="434"/>
      <c r="D73" s="107"/>
      <c r="E73" s="108"/>
      <c r="F73" s="108"/>
      <c r="G73" s="108"/>
      <c r="H73" s="108"/>
      <c r="I73" s="108"/>
      <c r="J73" s="108"/>
      <c r="K73" s="108"/>
      <c r="L73" s="108"/>
      <c r="M73" s="108"/>
      <c r="N73" s="104"/>
      <c r="O73" s="104"/>
      <c r="P73" s="104"/>
      <c r="Q73" s="104"/>
    </row>
    <row r="74" spans="1:17" ht="24.75" customHeight="1">
      <c r="A74" s="438"/>
      <c r="B74" s="438"/>
      <c r="C74" s="438"/>
      <c r="D74" s="109"/>
      <c r="E74" s="109"/>
      <c r="F74" s="109"/>
      <c r="G74" s="109"/>
      <c r="H74" s="109"/>
      <c r="I74" s="109"/>
      <c r="J74" s="109"/>
      <c r="K74" s="109"/>
      <c r="L74" s="110"/>
      <c r="M74" s="111"/>
      <c r="N74" s="104"/>
      <c r="O74" s="104"/>
      <c r="P74" s="104"/>
      <c r="Q74" s="104"/>
    </row>
    <row r="75" spans="1:18" ht="16.5" customHeight="1">
      <c r="A75" s="437"/>
      <c r="B75" s="437"/>
      <c r="C75" s="437"/>
      <c r="D75" s="112"/>
      <c r="E75" s="112"/>
      <c r="F75" s="112"/>
      <c r="G75" s="112"/>
      <c r="H75" s="112"/>
      <c r="I75" s="112"/>
      <c r="J75" s="112"/>
      <c r="K75" s="112"/>
      <c r="L75" s="110"/>
      <c r="M75" s="111"/>
      <c r="N75" s="104"/>
      <c r="O75" s="104"/>
      <c r="P75" s="104"/>
      <c r="Q75" s="104"/>
      <c r="R75" s="104"/>
    </row>
    <row r="76" spans="1:18" ht="16.5" customHeight="1">
      <c r="A76" s="437"/>
      <c r="B76" s="437"/>
      <c r="C76" s="437"/>
      <c r="D76" s="112"/>
      <c r="E76" s="112"/>
      <c r="F76" s="112"/>
      <c r="G76" s="112"/>
      <c r="H76" s="112"/>
      <c r="I76" s="112"/>
      <c r="J76" s="112"/>
      <c r="K76" s="112"/>
      <c r="L76" s="110"/>
      <c r="M76" s="111"/>
      <c r="N76" s="105"/>
      <c r="O76" s="113"/>
      <c r="P76" s="104"/>
      <c r="Q76" s="104"/>
      <c r="R76" s="104"/>
    </row>
    <row r="77" spans="1:18" ht="16.5" customHeight="1">
      <c r="A77" s="437"/>
      <c r="B77" s="437"/>
      <c r="C77" s="437"/>
      <c r="D77" s="112"/>
      <c r="E77" s="112"/>
      <c r="F77" s="112"/>
      <c r="G77" s="112"/>
      <c r="H77" s="112"/>
      <c r="I77" s="112"/>
      <c r="J77" s="112"/>
      <c r="K77" s="112"/>
      <c r="L77" s="110"/>
      <c r="M77" s="111"/>
      <c r="N77" s="105"/>
      <c r="O77" s="113"/>
      <c r="P77" s="104"/>
      <c r="Q77" s="104"/>
      <c r="R77" s="104"/>
    </row>
    <row r="78" spans="1:18" ht="16.5" customHeight="1">
      <c r="A78" s="437"/>
      <c r="B78" s="437"/>
      <c r="C78" s="437"/>
      <c r="D78" s="112"/>
      <c r="E78" s="114"/>
      <c r="F78" s="114"/>
      <c r="G78" s="114"/>
      <c r="H78" s="114"/>
      <c r="I78" s="114"/>
      <c r="J78" s="114"/>
      <c r="K78" s="114"/>
      <c r="L78" s="115"/>
      <c r="M78" s="111"/>
      <c r="N78" s="105"/>
      <c r="O78" s="113"/>
      <c r="P78" s="104"/>
      <c r="Q78" s="104"/>
      <c r="R78" s="104"/>
    </row>
    <row r="79" spans="1:18" s="117" customFormat="1" ht="12.7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05"/>
      <c r="O79" s="113"/>
      <c r="P79" s="104"/>
      <c r="Q79" s="104"/>
      <c r="R79" s="104"/>
    </row>
    <row r="80" spans="1:18" ht="6.7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05"/>
      <c r="O80" s="113"/>
      <c r="P80" s="104"/>
      <c r="Q80" s="104"/>
      <c r="R80" s="104"/>
    </row>
    <row r="81" spans="1:18" ht="16.5" customHeight="1">
      <c r="A81" s="118"/>
      <c r="B81" s="435"/>
      <c r="C81" s="435"/>
      <c r="D81" s="119"/>
      <c r="E81" s="436"/>
      <c r="F81" s="436"/>
      <c r="G81" s="436"/>
      <c r="H81" s="436"/>
      <c r="I81" s="436"/>
      <c r="J81" s="436"/>
      <c r="K81" s="436"/>
      <c r="L81" s="115"/>
      <c r="M81" s="111"/>
      <c r="N81" s="105"/>
      <c r="O81" s="113"/>
      <c r="P81" s="104"/>
      <c r="Q81" s="104"/>
      <c r="R81" s="104"/>
    </row>
    <row r="82" spans="1:18" s="120" customFormat="1" ht="15.75" customHeight="1">
      <c r="A82" s="105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05"/>
      <c r="O82" s="113"/>
      <c r="P82" s="104"/>
      <c r="Q82" s="104"/>
      <c r="R82" s="104"/>
    </row>
    <row r="83" spans="1:18" s="120" customFormat="1" ht="15">
      <c r="A83" s="105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05"/>
      <c r="O83" s="113"/>
      <c r="P83" s="104"/>
      <c r="Q83" s="104"/>
      <c r="R83" s="104"/>
    </row>
    <row r="84" spans="1:18" s="120" customFormat="1" ht="15.75" customHeight="1">
      <c r="A84" s="105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05"/>
      <c r="O84" s="113"/>
      <c r="P84" s="104"/>
      <c r="Q84" s="104"/>
      <c r="R84" s="104"/>
    </row>
    <row r="85" spans="1:18" s="120" customFormat="1" ht="12.75" customHeight="1">
      <c r="A85" s="105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05"/>
      <c r="O85" s="113"/>
      <c r="P85" s="104"/>
      <c r="Q85" s="121"/>
      <c r="R85" s="121"/>
    </row>
    <row r="86" spans="1:58" s="120" customFormat="1" ht="11.25" customHeight="1">
      <c r="A86" s="105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05"/>
      <c r="O86" s="113"/>
      <c r="P86" s="103"/>
      <c r="Q86" s="121"/>
      <c r="R86" s="121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</row>
    <row r="87" spans="1:58" s="120" customFormat="1" ht="12.75" customHeight="1">
      <c r="A87" s="105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05"/>
      <c r="O87" s="113"/>
      <c r="P87" s="104"/>
      <c r="Q87" s="121"/>
      <c r="R87" s="121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</row>
    <row r="88" spans="1:58" s="120" customFormat="1" ht="12.75" customHeight="1">
      <c r="A88" s="123"/>
      <c r="B88" s="124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</row>
    <row r="89" spans="1:58" s="120" customFormat="1" ht="12.75" customHeight="1">
      <c r="A89" s="125"/>
      <c r="N89" s="125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</row>
    <row r="90" spans="1:58" s="120" customFormat="1" ht="12.75" customHeight="1">
      <c r="A90" s="125"/>
      <c r="N90" s="125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</row>
    <row r="91" spans="1:58" s="120" customFormat="1" ht="12.75" customHeight="1">
      <c r="A91" s="123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3"/>
      <c r="O91" s="126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</row>
    <row r="92" spans="1:58" s="120" customFormat="1" ht="12.75" customHeight="1">
      <c r="A92" s="123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3"/>
      <c r="O92" s="126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</row>
    <row r="93" spans="1:58" s="120" customFormat="1" ht="12.75" customHeight="1">
      <c r="A93" s="127"/>
      <c r="B93" s="124"/>
      <c r="C93" s="126"/>
      <c r="D93" s="126"/>
      <c r="E93" s="122"/>
      <c r="F93" s="126"/>
      <c r="G93" s="122"/>
      <c r="H93" s="126"/>
      <c r="I93" s="122"/>
      <c r="J93" s="126"/>
      <c r="K93" s="122"/>
      <c r="L93" s="126"/>
      <c r="M93" s="122"/>
      <c r="N93" s="122"/>
      <c r="O93" s="126"/>
      <c r="P93" s="122"/>
      <c r="Q93" s="126"/>
      <c r="R93" s="126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</row>
    <row r="94" spans="1:58" s="120" customFormat="1" ht="12.75" customHeight="1">
      <c r="A94" s="127"/>
      <c r="B94" s="124"/>
      <c r="C94" s="126"/>
      <c r="D94" s="126"/>
      <c r="E94" s="122"/>
      <c r="F94" s="126"/>
      <c r="G94" s="122"/>
      <c r="H94" s="126"/>
      <c r="I94" s="122"/>
      <c r="J94" s="126"/>
      <c r="K94" s="122"/>
      <c r="L94" s="126"/>
      <c r="M94" s="122"/>
      <c r="N94" s="123"/>
      <c r="O94" s="126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</row>
    <row r="95" spans="1:58" s="120" customFormat="1" ht="12.75" customHeight="1">
      <c r="A95" s="123"/>
      <c r="B95" s="124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3"/>
      <c r="O95" s="126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</row>
    <row r="96" spans="1:58" s="120" customFormat="1" ht="12.75" customHeight="1">
      <c r="A96" s="123"/>
      <c r="B96" s="124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3"/>
      <c r="O96" s="126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</row>
    <row r="97" spans="1:58" s="120" customFormat="1" ht="12.75" customHeight="1">
      <c r="A97" s="123"/>
      <c r="B97" s="124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3"/>
      <c r="O97" s="126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</row>
    <row r="98" spans="1:58" s="120" customFormat="1" ht="12.75" customHeight="1">
      <c r="A98" s="123"/>
      <c r="B98" s="124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3"/>
      <c r="O98" s="126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</row>
    <row r="99" spans="1:58" s="120" customFormat="1" ht="12.75" customHeight="1">
      <c r="A99" s="123"/>
      <c r="B99" s="124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3"/>
      <c r="O99" s="126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</row>
    <row r="100" spans="1:58" s="120" customFormat="1" ht="12.75" customHeight="1">
      <c r="A100" s="123"/>
      <c r="B100" s="124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3"/>
      <c r="O100" s="126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</row>
    <row r="101" spans="1:58" s="120" customFormat="1" ht="12.75" customHeight="1">
      <c r="A101" s="123"/>
      <c r="B101" s="124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3"/>
      <c r="O101" s="126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</row>
    <row r="102" spans="1:58" s="120" customFormat="1" ht="12.75" customHeight="1">
      <c r="A102" s="123"/>
      <c r="B102" s="124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3"/>
      <c r="O102" s="126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</row>
    <row r="103" spans="1:58" s="120" customFormat="1" ht="12.75" customHeight="1">
      <c r="A103" s="123"/>
      <c r="B103" s="124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3"/>
      <c r="O103" s="126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</row>
    <row r="104" spans="1:58" s="120" customFormat="1" ht="12.75" customHeight="1">
      <c r="A104" s="123"/>
      <c r="B104" s="124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3"/>
      <c r="O104" s="126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</row>
    <row r="105" spans="1:58" s="120" customFormat="1" ht="12.75" customHeight="1">
      <c r="A105" s="123"/>
      <c r="B105" s="124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3"/>
      <c r="O105" s="126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</row>
    <row r="106" spans="1:58" s="120" customFormat="1" ht="12.75" customHeight="1">
      <c r="A106" s="123"/>
      <c r="B106" s="124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3"/>
      <c r="O106" s="126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</row>
    <row r="107" spans="1:58" s="120" customFormat="1" ht="12.75" customHeight="1">
      <c r="A107" s="123"/>
      <c r="B107" s="124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3"/>
      <c r="O107" s="126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</row>
    <row r="108" spans="1:58" s="120" customFormat="1" ht="12.75" customHeight="1">
      <c r="A108" s="123"/>
      <c r="B108" s="124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3"/>
      <c r="O108" s="126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</row>
    <row r="109" spans="1:58" s="120" customFormat="1" ht="12.75" customHeight="1" hidden="1">
      <c r="A109" s="123"/>
      <c r="B109" s="124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3"/>
      <c r="O109" s="126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</row>
    <row r="110" spans="1:58" s="120" customFormat="1" ht="12.75" customHeight="1" hidden="1">
      <c r="A110" s="123"/>
      <c r="B110" s="124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3"/>
      <c r="O110" s="126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</row>
    <row r="111" spans="1:58" s="120" customFormat="1" ht="12.75" customHeight="1" hidden="1">
      <c r="A111" s="123"/>
      <c r="B111" s="124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3"/>
      <c r="O111" s="126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</row>
    <row r="112" spans="1:58" s="120" customFormat="1" ht="12.75" customHeight="1" hidden="1">
      <c r="A112" s="123"/>
      <c r="B112" s="124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3"/>
      <c r="O112" s="126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</row>
    <row r="113" spans="1:58" s="120" customFormat="1" ht="12.75" customHeight="1" hidden="1">
      <c r="A113" s="123"/>
      <c r="B113" s="124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3"/>
      <c r="O113" s="126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</row>
    <row r="114" spans="1:58" s="120" customFormat="1" ht="12.75" customHeight="1" hidden="1">
      <c r="A114" s="123"/>
      <c r="B114" s="128" t="s">
        <v>0</v>
      </c>
      <c r="C114" s="129">
        <f>D3*Árak!C2</f>
        <v>0</v>
      </c>
      <c r="D114" s="129">
        <f>F3*Árak!D2</f>
        <v>0</v>
      </c>
      <c r="E114" s="129">
        <f>H3*Árak!E2</f>
        <v>0</v>
      </c>
      <c r="F114" s="129">
        <f>J3*Árak!F2</f>
        <v>0</v>
      </c>
      <c r="G114" s="129">
        <f>L3*Árak!G2</f>
        <v>0</v>
      </c>
      <c r="H114" s="129">
        <f>C31*Árak!B29</f>
        <v>0</v>
      </c>
      <c r="I114" s="129" t="e">
        <f>N64*Árak!#REF!</f>
        <v>#REF!</v>
      </c>
      <c r="J114" s="129">
        <f>C57*Árak!B53</f>
        <v>0</v>
      </c>
      <c r="K114" s="129"/>
      <c r="L114" s="129"/>
      <c r="M114" s="129"/>
      <c r="N114" s="130"/>
      <c r="O114" s="131"/>
      <c r="P114" s="131"/>
      <c r="Q114" s="131"/>
      <c r="R114" s="131"/>
      <c r="S114" s="131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</row>
    <row r="115" spans="1:58" s="120" customFormat="1" ht="12.75" customHeight="1" hidden="1">
      <c r="A115" s="123"/>
      <c r="B115" s="128" t="s">
        <v>2</v>
      </c>
      <c r="C115" s="129">
        <f>D4*Árak!C3</f>
        <v>0</v>
      </c>
      <c r="D115" s="129">
        <f>F4*Árak!D3</f>
        <v>0</v>
      </c>
      <c r="E115" s="129">
        <f>H4*Árak!E3</f>
        <v>0</v>
      </c>
      <c r="F115" s="129">
        <f>J4*Árak!F3</f>
        <v>0</v>
      </c>
      <c r="G115" s="129">
        <f>L4*Árak!G3</f>
        <v>0</v>
      </c>
      <c r="H115" s="129">
        <f>C32*Árak!B30</f>
        <v>0</v>
      </c>
      <c r="I115" s="129" t="e">
        <f>P64*Árak!#REF!</f>
        <v>#REF!</v>
      </c>
      <c r="J115" s="129">
        <f>C58*Árak!B54</f>
        <v>0</v>
      </c>
      <c r="K115" s="129"/>
      <c r="L115" s="129"/>
      <c r="M115" s="129"/>
      <c r="N115" s="130"/>
      <c r="O115" s="131"/>
      <c r="P115" s="131"/>
      <c r="Q115" s="131"/>
      <c r="R115" s="131"/>
      <c r="S115" s="131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</row>
    <row r="116" spans="1:58" s="120" customFormat="1" ht="12.75" customHeight="1" hidden="1">
      <c r="A116" s="123"/>
      <c r="B116" s="128" t="s">
        <v>3</v>
      </c>
      <c r="C116" s="129">
        <f>D5*Árak!C4</f>
        <v>0</v>
      </c>
      <c r="D116" s="129">
        <f>F5*Árak!D4</f>
        <v>0</v>
      </c>
      <c r="E116" s="129">
        <f>H5*Árak!E4</f>
        <v>0</v>
      </c>
      <c r="F116" s="129">
        <f>J5*Árak!F4</f>
        <v>0</v>
      </c>
      <c r="G116" s="129">
        <f>L5*Árak!G4</f>
        <v>0</v>
      </c>
      <c r="H116" s="129">
        <f>C33*Árak!B31</f>
        <v>0</v>
      </c>
      <c r="I116" s="129"/>
      <c r="J116" s="129">
        <f>C59*Árak!B55</f>
        <v>0</v>
      </c>
      <c r="K116" s="129"/>
      <c r="L116" s="129"/>
      <c r="M116" s="129"/>
      <c r="N116" s="130"/>
      <c r="O116" s="131"/>
      <c r="P116" s="131"/>
      <c r="Q116" s="131"/>
      <c r="R116" s="131"/>
      <c r="S116" s="131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</row>
    <row r="117" spans="1:58" s="120" customFormat="1" ht="12.75" customHeight="1" hidden="1">
      <c r="A117" s="123"/>
      <c r="B117" s="128" t="s">
        <v>5</v>
      </c>
      <c r="C117" s="129">
        <f>D6*Árak!C5</f>
        <v>0</v>
      </c>
      <c r="D117" s="129">
        <f>F6*Árak!D5</f>
        <v>0</v>
      </c>
      <c r="E117" s="129">
        <f>H6*Árak!E5</f>
        <v>0</v>
      </c>
      <c r="F117" s="129">
        <f>J6*Árak!F5</f>
        <v>0</v>
      </c>
      <c r="G117" s="129">
        <f>L6*Árak!G5</f>
        <v>0</v>
      </c>
      <c r="H117" s="129">
        <f>C36*Árak!B32</f>
        <v>0</v>
      </c>
      <c r="I117" s="129"/>
      <c r="J117" s="129">
        <f>C60*Árak!B56</f>
        <v>0</v>
      </c>
      <c r="K117" s="129"/>
      <c r="L117" s="129"/>
      <c r="M117" s="129"/>
      <c r="N117" s="130"/>
      <c r="O117" s="131"/>
      <c r="P117" s="131"/>
      <c r="Q117" s="131"/>
      <c r="R117" s="131"/>
      <c r="S117" s="131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</row>
    <row r="118" spans="1:58" s="120" customFormat="1" ht="12.75" customHeight="1" hidden="1">
      <c r="A118" s="123"/>
      <c r="B118" s="128" t="s">
        <v>6</v>
      </c>
      <c r="C118" s="129">
        <f>D7*Árak!C6</f>
        <v>0</v>
      </c>
      <c r="D118" s="129">
        <f>F7*Árak!D6</f>
        <v>0</v>
      </c>
      <c r="E118" s="129">
        <f>H7*Árak!E6</f>
        <v>0</v>
      </c>
      <c r="F118" s="129">
        <f>J7*Árak!F6</f>
        <v>0</v>
      </c>
      <c r="G118" s="129">
        <f>L7*Árak!G6</f>
        <v>0</v>
      </c>
      <c r="H118" s="129">
        <f>C37*Árak!B33</f>
        <v>0</v>
      </c>
      <c r="I118" s="129"/>
      <c r="J118" s="129">
        <f>C61*Árak!B57</f>
        <v>0</v>
      </c>
      <c r="K118" s="129"/>
      <c r="L118" s="129"/>
      <c r="M118" s="129"/>
      <c r="N118" s="130"/>
      <c r="O118" s="131"/>
      <c r="P118" s="131"/>
      <c r="Q118" s="131"/>
      <c r="R118" s="131"/>
      <c r="S118" s="13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</row>
    <row r="119" spans="1:58" s="120" customFormat="1" ht="12.75" customHeight="1" hidden="1">
      <c r="A119" s="123"/>
      <c r="B119" s="128" t="s">
        <v>7</v>
      </c>
      <c r="C119" s="129">
        <f>D8*Árak!C7</f>
        <v>0</v>
      </c>
      <c r="D119" s="129">
        <f>F8*Árak!D7</f>
        <v>0</v>
      </c>
      <c r="E119" s="129">
        <f>H8*Árak!E7</f>
        <v>0</v>
      </c>
      <c r="F119" s="129">
        <f>J8*Árak!F8</f>
        <v>0</v>
      </c>
      <c r="G119" s="129">
        <f>L8*Árak!G7</f>
        <v>0</v>
      </c>
      <c r="H119" s="129">
        <f>C39*Árak!B35</f>
        <v>0</v>
      </c>
      <c r="I119" s="129"/>
      <c r="J119" s="129">
        <f>C62*Árak!B58</f>
        <v>0</v>
      </c>
      <c r="K119" s="129"/>
      <c r="L119" s="129"/>
      <c r="M119" s="129"/>
      <c r="N119" s="130"/>
      <c r="O119" s="131"/>
      <c r="P119" s="131"/>
      <c r="Q119" s="131"/>
      <c r="R119" s="131"/>
      <c r="S119" s="131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</row>
    <row r="120" spans="1:58" s="120" customFormat="1" ht="12.75" customHeight="1" hidden="1">
      <c r="A120" s="123"/>
      <c r="B120" s="128" t="s">
        <v>9</v>
      </c>
      <c r="C120" s="129">
        <f>D9*Árak!C8</f>
        <v>0</v>
      </c>
      <c r="D120" s="129">
        <f>F9*Árak!D8</f>
        <v>0</v>
      </c>
      <c r="E120" s="129">
        <f>H9*Árak!E8</f>
        <v>0</v>
      </c>
      <c r="F120" s="129">
        <f>J9*Árak!F9</f>
        <v>0</v>
      </c>
      <c r="G120" s="129">
        <f>L9*Árak!G8</f>
        <v>0</v>
      </c>
      <c r="H120" s="129">
        <f>C40*Árak!B36</f>
        <v>0</v>
      </c>
      <c r="I120" s="129"/>
      <c r="J120" s="129" t="e">
        <f>C64*Árak!#REF!</f>
        <v>#REF!</v>
      </c>
      <c r="K120" s="129"/>
      <c r="L120" s="129"/>
      <c r="M120" s="129"/>
      <c r="N120" s="130"/>
      <c r="O120" s="131"/>
      <c r="P120" s="131"/>
      <c r="Q120" s="131"/>
      <c r="R120" s="131"/>
      <c r="S120" s="131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</row>
    <row r="121" spans="1:58" s="120" customFormat="1" ht="12.75" customHeight="1" hidden="1">
      <c r="A121" s="123"/>
      <c r="B121" s="128" t="s">
        <v>11</v>
      </c>
      <c r="C121" s="129">
        <f>D10*Árak!C9</f>
        <v>0</v>
      </c>
      <c r="D121" s="129">
        <f>F10*Árak!D9</f>
        <v>0</v>
      </c>
      <c r="E121" s="129">
        <f>H10*Árak!E9</f>
        <v>0</v>
      </c>
      <c r="F121" s="129">
        <f>J10*Árak!F10</f>
        <v>0</v>
      </c>
      <c r="G121" s="129">
        <f>L10*Árak!G9</f>
        <v>0</v>
      </c>
      <c r="H121" s="129">
        <f>C41*Árak!B37</f>
        <v>0</v>
      </c>
      <c r="I121" s="129"/>
      <c r="J121" s="129" t="e">
        <f>C66*Árak!#REF!</f>
        <v>#REF!</v>
      </c>
      <c r="K121" s="129"/>
      <c r="L121" s="129"/>
      <c r="M121" s="129"/>
      <c r="N121" s="130"/>
      <c r="O121" s="131"/>
      <c r="P121" s="131"/>
      <c r="Q121" s="131"/>
      <c r="R121" s="131"/>
      <c r="S121" s="131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</row>
    <row r="122" spans="1:58" s="120" customFormat="1" ht="12.75" customHeight="1" hidden="1">
      <c r="A122" s="123"/>
      <c r="B122" s="128" t="s">
        <v>87</v>
      </c>
      <c r="C122" s="129">
        <f>D11*Árak!C10</f>
        <v>0</v>
      </c>
      <c r="D122" s="129">
        <f>F11*Árak!D10</f>
        <v>0</v>
      </c>
      <c r="E122" s="129">
        <f>H11*Árak!E10</f>
        <v>0</v>
      </c>
      <c r="F122" s="129">
        <f>J11*Árak!F11</f>
        <v>0</v>
      </c>
      <c r="G122" s="129">
        <f>L11*Árak!G10</f>
        <v>0</v>
      </c>
      <c r="H122" s="129">
        <f>C42*Árak!B38</f>
        <v>0</v>
      </c>
      <c r="I122" s="129"/>
      <c r="J122" s="129" t="e">
        <f>C67*Árak!#REF!</f>
        <v>#REF!</v>
      </c>
      <c r="K122" s="129"/>
      <c r="L122" s="129"/>
      <c r="M122" s="129"/>
      <c r="N122" s="130"/>
      <c r="O122" s="131"/>
      <c r="P122" s="131"/>
      <c r="Q122" s="131"/>
      <c r="R122" s="131"/>
      <c r="S122" s="131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</row>
    <row r="123" spans="1:58" s="120" customFormat="1" ht="12.75" customHeight="1" hidden="1">
      <c r="A123" s="123"/>
      <c r="B123" s="128" t="s">
        <v>88</v>
      </c>
      <c r="C123" s="129">
        <f>D12*Árak!C11</f>
        <v>0</v>
      </c>
      <c r="D123" s="129">
        <f>F12*Árak!D11</f>
        <v>0</v>
      </c>
      <c r="E123" s="129">
        <f>H12*Árak!E11</f>
        <v>0</v>
      </c>
      <c r="F123" s="129">
        <f>J12*Árak!F12</f>
        <v>0</v>
      </c>
      <c r="G123" s="129">
        <f>L12*Árak!G12</f>
        <v>0</v>
      </c>
      <c r="H123" s="129">
        <f>C43*Árak!B39</f>
        <v>0</v>
      </c>
      <c r="I123" s="129"/>
      <c r="J123" s="129" t="e">
        <f>C68*Árak!#REF!</f>
        <v>#REF!</v>
      </c>
      <c r="K123" s="129"/>
      <c r="L123" s="129"/>
      <c r="M123" s="129"/>
      <c r="N123" s="130"/>
      <c r="O123" s="131"/>
      <c r="P123" s="131"/>
      <c r="Q123" s="131"/>
      <c r="R123" s="131"/>
      <c r="S123" s="131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</row>
    <row r="124" spans="1:58" s="120" customFormat="1" ht="12.75" customHeight="1" hidden="1">
      <c r="A124" s="123"/>
      <c r="B124" s="128" t="s">
        <v>89</v>
      </c>
      <c r="C124" s="129">
        <f>D13*Árak!C12</f>
        <v>0</v>
      </c>
      <c r="D124" s="129">
        <f>F13*Árak!D12</f>
        <v>0</v>
      </c>
      <c r="E124" s="129">
        <f>H13*Árak!E12</f>
        <v>0</v>
      </c>
      <c r="F124" s="129">
        <f>J13*Árak!F13</f>
        <v>0</v>
      </c>
      <c r="G124" s="129">
        <f>L13*Árak!G13</f>
        <v>0</v>
      </c>
      <c r="H124" s="129">
        <f>C44*Árak!B40</f>
        <v>0</v>
      </c>
      <c r="I124" s="129"/>
      <c r="J124" s="129" t="e">
        <f>C69*Árak!#REF!</f>
        <v>#REF!</v>
      </c>
      <c r="K124" s="129"/>
      <c r="L124" s="129"/>
      <c r="M124" s="129"/>
      <c r="N124" s="130"/>
      <c r="O124" s="131"/>
      <c r="P124" s="131"/>
      <c r="Q124" s="131"/>
      <c r="R124" s="131"/>
      <c r="S124" s="131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</row>
    <row r="125" spans="1:58" s="120" customFormat="1" ht="12.75" customHeight="1" hidden="1">
      <c r="A125" s="123"/>
      <c r="B125" s="128" t="s">
        <v>90</v>
      </c>
      <c r="C125" s="129">
        <f>D14*Árak!C13</f>
        <v>0</v>
      </c>
      <c r="D125" s="129">
        <f>F14*Árak!D13</f>
        <v>0</v>
      </c>
      <c r="E125" s="129">
        <f>H14*Árak!E13</f>
        <v>0</v>
      </c>
      <c r="F125" s="129">
        <f>J14*Árak!F14</f>
        <v>0</v>
      </c>
      <c r="G125" s="129">
        <f>L14*Árak!G14</f>
        <v>0</v>
      </c>
      <c r="H125" s="129">
        <f>C45*Árak!B41</f>
        <v>0</v>
      </c>
      <c r="I125" s="129"/>
      <c r="J125" s="129" t="e">
        <f>C70*Árak!#REF!</f>
        <v>#REF!</v>
      </c>
      <c r="K125" s="129"/>
      <c r="L125" s="129"/>
      <c r="M125" s="129"/>
      <c r="N125" s="130"/>
      <c r="O125" s="131"/>
      <c r="P125" s="131"/>
      <c r="Q125" s="131"/>
      <c r="R125" s="131"/>
      <c r="S125" s="131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</row>
    <row r="126" spans="1:58" s="120" customFormat="1" ht="12.75" customHeight="1" hidden="1">
      <c r="A126" s="123"/>
      <c r="B126" s="128" t="s">
        <v>17</v>
      </c>
      <c r="C126" s="129">
        <f>D15*Árak!C14</f>
        <v>0</v>
      </c>
      <c r="D126" s="129">
        <f>F15*Árak!D14</f>
        <v>0</v>
      </c>
      <c r="E126" s="129">
        <f>H15*Árak!E14</f>
        <v>0</v>
      </c>
      <c r="F126" s="129">
        <f>J15*Árak!F15</f>
        <v>0</v>
      </c>
      <c r="G126" s="129">
        <f>L15*Árak!G15</f>
        <v>0</v>
      </c>
      <c r="H126" s="129">
        <f>C46*Árak!B42</f>
        <v>0</v>
      </c>
      <c r="I126" s="129"/>
      <c r="J126" s="129">
        <f>C71*Árak!B60</f>
        <v>0</v>
      </c>
      <c r="K126" s="129"/>
      <c r="L126" s="129"/>
      <c r="M126" s="129"/>
      <c r="N126" s="130"/>
      <c r="O126" s="131"/>
      <c r="P126" s="131"/>
      <c r="Q126" s="131"/>
      <c r="R126" s="131"/>
      <c r="S126" s="131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</row>
    <row r="127" spans="1:58" s="120" customFormat="1" ht="12.75" customHeight="1" hidden="1">
      <c r="A127" s="123"/>
      <c r="B127" s="128" t="s">
        <v>19</v>
      </c>
      <c r="C127" s="129">
        <f>D16*Árak!C15</f>
        <v>0</v>
      </c>
      <c r="D127" s="129">
        <f>F16*Árak!D15</f>
        <v>0</v>
      </c>
      <c r="E127" s="129">
        <f>H16*Árak!E15</f>
        <v>0</v>
      </c>
      <c r="F127" s="129">
        <f>J16*Árak!F16</f>
        <v>0</v>
      </c>
      <c r="G127" s="129">
        <f>L16*Árak!G16</f>
        <v>0</v>
      </c>
      <c r="H127" s="129">
        <f>C47*Árak!B43</f>
        <v>0</v>
      </c>
      <c r="I127" s="129"/>
      <c r="J127" s="129">
        <f>C72*Árak!B61</f>
        <v>0</v>
      </c>
      <c r="K127" s="129"/>
      <c r="L127" s="129"/>
      <c r="M127" s="129"/>
      <c r="N127" s="130"/>
      <c r="O127" s="131"/>
      <c r="P127" s="131"/>
      <c r="Q127" s="131"/>
      <c r="R127" s="131"/>
      <c r="S127" s="131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</row>
    <row r="128" spans="1:58" s="120" customFormat="1" ht="12.75" customHeight="1" hidden="1">
      <c r="A128" s="123"/>
      <c r="B128" s="128" t="s">
        <v>21</v>
      </c>
      <c r="C128" s="129">
        <f>D17*Árak!C16</f>
        <v>0</v>
      </c>
      <c r="D128" s="129">
        <f>F17*Árak!D16</f>
        <v>0</v>
      </c>
      <c r="E128" s="129">
        <f>H17*Árak!E16</f>
        <v>0</v>
      </c>
      <c r="F128" s="129">
        <f>J17*Árak!F17</f>
        <v>0</v>
      </c>
      <c r="G128" s="129">
        <f>L17*Árak!G17</f>
        <v>0</v>
      </c>
      <c r="H128" s="129">
        <f>C50*Árak!B46</f>
        <v>0</v>
      </c>
      <c r="I128" s="129"/>
      <c r="J128" s="129">
        <f>C73*Árak!B62</f>
        <v>0</v>
      </c>
      <c r="K128" s="129"/>
      <c r="L128" s="129"/>
      <c r="M128" s="129"/>
      <c r="N128" s="130"/>
      <c r="O128" s="131"/>
      <c r="P128" s="131"/>
      <c r="Q128" s="131"/>
      <c r="R128" s="131"/>
      <c r="S128" s="131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</row>
    <row r="129" spans="1:58" s="120" customFormat="1" ht="12.75" customHeight="1" hidden="1">
      <c r="A129" s="123"/>
      <c r="B129" s="128" t="s">
        <v>23</v>
      </c>
      <c r="C129" s="129">
        <f>D19*Árak!C18</f>
        <v>0</v>
      </c>
      <c r="D129" s="129">
        <f>F19*Árak!D18</f>
        <v>0</v>
      </c>
      <c r="E129" s="129">
        <f>H19*Árak!E18</f>
        <v>0</v>
      </c>
      <c r="F129" s="129">
        <f>J19*Árak!F19</f>
        <v>0</v>
      </c>
      <c r="G129" s="129">
        <f>L19*Árak!G19</f>
        <v>0</v>
      </c>
      <c r="H129" s="129">
        <f>C53*Árak!B47</f>
        <v>0</v>
      </c>
      <c r="I129" s="129"/>
      <c r="J129" s="129">
        <f>C74*Árak!B63</f>
        <v>0</v>
      </c>
      <c r="K129" s="129"/>
      <c r="L129" s="129"/>
      <c r="M129" s="129"/>
      <c r="N129" s="130"/>
      <c r="O129" s="131"/>
      <c r="P129" s="131"/>
      <c r="Q129" s="131"/>
      <c r="R129" s="131"/>
      <c r="S129" s="131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</row>
    <row r="130" spans="1:58" s="120" customFormat="1" ht="12.75" customHeight="1" hidden="1">
      <c r="A130" s="123"/>
      <c r="B130" s="128" t="s">
        <v>25</v>
      </c>
      <c r="C130" s="129">
        <f>D20*Árak!C19</f>
        <v>0</v>
      </c>
      <c r="D130" s="129">
        <f>F20*Árak!D19</f>
        <v>0</v>
      </c>
      <c r="E130" s="129">
        <f>H20*Árak!E19</f>
        <v>0</v>
      </c>
      <c r="F130" s="129">
        <f>J20*Árak!F20</f>
        <v>0</v>
      </c>
      <c r="G130" s="129">
        <f>L20*Árak!G20</f>
        <v>0</v>
      </c>
      <c r="H130" s="129">
        <f>C54*Árak!B48</f>
        <v>0</v>
      </c>
      <c r="I130" s="129"/>
      <c r="J130" s="129">
        <f>C75*Árak!B64</f>
        <v>0</v>
      </c>
      <c r="K130" s="129"/>
      <c r="L130" s="129"/>
      <c r="M130" s="129"/>
      <c r="N130" s="130"/>
      <c r="O130" s="131"/>
      <c r="P130" s="131"/>
      <c r="Q130" s="131"/>
      <c r="R130" s="131"/>
      <c r="S130" s="131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</row>
    <row r="131" spans="1:58" s="120" customFormat="1" ht="12.75" customHeight="1" hidden="1">
      <c r="A131" s="123"/>
      <c r="B131" s="128" t="s">
        <v>92</v>
      </c>
      <c r="C131" s="129">
        <f>D21*Árak!C20</f>
        <v>0</v>
      </c>
      <c r="D131" s="129">
        <f>F21*Árak!D20</f>
        <v>0</v>
      </c>
      <c r="E131" s="129">
        <f>H21*Árak!E20</f>
        <v>0</v>
      </c>
      <c r="F131" s="129">
        <f>J21*Árak!F21</f>
        <v>0</v>
      </c>
      <c r="G131" s="129">
        <f>L21*Árak!G21</f>
        <v>0</v>
      </c>
      <c r="H131" s="129">
        <f>C55*Árak!B49</f>
        <v>0</v>
      </c>
      <c r="I131" s="129"/>
      <c r="J131" s="129">
        <f>C76*Árak!B65</f>
        <v>0</v>
      </c>
      <c r="K131" s="129"/>
      <c r="L131" s="129"/>
      <c r="M131" s="129"/>
      <c r="N131" s="130"/>
      <c r="O131" s="131"/>
      <c r="P131" s="131"/>
      <c r="Q131" s="131"/>
      <c r="R131" s="131"/>
      <c r="S131" s="131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</row>
    <row r="132" spans="1:58" s="120" customFormat="1" ht="12.75" customHeight="1" hidden="1">
      <c r="A132" s="123"/>
      <c r="B132" s="128" t="s">
        <v>93</v>
      </c>
      <c r="C132" s="129">
        <f>D22*Árak!C21</f>
        <v>0</v>
      </c>
      <c r="D132" s="129">
        <f>F22*Árak!D21</f>
        <v>0</v>
      </c>
      <c r="E132" s="129">
        <f>H22*Árak!E21</f>
        <v>0</v>
      </c>
      <c r="F132" s="129">
        <f>J22*Árak!F22</f>
        <v>0</v>
      </c>
      <c r="G132" s="129">
        <f>L22*Árak!G22</f>
        <v>0</v>
      </c>
      <c r="H132" s="129">
        <f>C56*Árak!B51</f>
        <v>0</v>
      </c>
      <c r="I132" s="129"/>
      <c r="J132" s="129">
        <f>C77*Árak!B66</f>
        <v>0</v>
      </c>
      <c r="K132" s="129"/>
      <c r="L132" s="129"/>
      <c r="M132" s="129"/>
      <c r="N132" s="130"/>
      <c r="O132" s="131"/>
      <c r="P132" s="131"/>
      <c r="Q132" s="131"/>
      <c r="R132" s="131"/>
      <c r="S132" s="131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</row>
    <row r="133" spans="1:58" s="120" customFormat="1" ht="12.75" customHeight="1" hidden="1">
      <c r="A133" s="123"/>
      <c r="B133" s="128" t="s">
        <v>94</v>
      </c>
      <c r="C133" s="129">
        <f>D23*Árak!C22</f>
        <v>0</v>
      </c>
      <c r="D133" s="129">
        <f>F23*Árak!D22</f>
        <v>0</v>
      </c>
      <c r="E133" s="129">
        <f>H23*Árak!E22</f>
        <v>0</v>
      </c>
      <c r="F133" s="129">
        <f>J23*Árak!F23</f>
        <v>0</v>
      </c>
      <c r="G133" s="129">
        <f>L23*Árak!G23</f>
        <v>0</v>
      </c>
      <c r="H133" s="129">
        <f>C57*Árak!B52</f>
        <v>0</v>
      </c>
      <c r="I133" s="129"/>
      <c r="J133" s="129">
        <f>C78*Árak!B67</f>
        <v>0</v>
      </c>
      <c r="K133" s="129"/>
      <c r="L133" s="129"/>
      <c r="M133" s="129"/>
      <c r="N133" s="130"/>
      <c r="O133" s="131"/>
      <c r="P133" s="131"/>
      <c r="Q133" s="131"/>
      <c r="R133" s="131"/>
      <c r="S133" s="131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</row>
    <row r="134" spans="1:58" s="120" customFormat="1" ht="12.75" customHeight="1" hidden="1">
      <c r="A134" s="123"/>
      <c r="B134" s="128" t="s">
        <v>95</v>
      </c>
      <c r="C134" s="129">
        <f>D24*Árak!C23</f>
        <v>0</v>
      </c>
      <c r="D134" s="129">
        <f>F24*Árak!D23</f>
        <v>0</v>
      </c>
      <c r="E134" s="129">
        <f>H24*Árak!E23</f>
        <v>0</v>
      </c>
      <c r="F134" s="129">
        <f>J24*Árak!F24</f>
        <v>0</v>
      </c>
      <c r="G134" s="129">
        <f>L24*Árak!G24</f>
        <v>0</v>
      </c>
      <c r="H134" s="129">
        <f>C58*Árak!B53</f>
        <v>0</v>
      </c>
      <c r="I134" s="129"/>
      <c r="J134" s="129">
        <f>C79*Árak!B69</f>
        <v>0</v>
      </c>
      <c r="K134" s="129"/>
      <c r="L134" s="129"/>
      <c r="M134" s="129"/>
      <c r="N134" s="130"/>
      <c r="O134" s="131"/>
      <c r="P134" s="131"/>
      <c r="Q134" s="131"/>
      <c r="R134" s="131"/>
      <c r="S134" s="131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</row>
    <row r="135" spans="1:58" s="120" customFormat="1" ht="12.75" customHeight="1" hidden="1">
      <c r="A135" s="123"/>
      <c r="B135" s="128" t="s">
        <v>96</v>
      </c>
      <c r="C135" s="129">
        <f>D25*Árak!C24</f>
        <v>0</v>
      </c>
      <c r="D135" s="129">
        <f>F25*Árak!D24</f>
        <v>0</v>
      </c>
      <c r="E135" s="129">
        <f>H25*Árak!E24</f>
        <v>0</v>
      </c>
      <c r="F135" s="129">
        <f>J25*Árak!F25</f>
        <v>0</v>
      </c>
      <c r="G135" s="129">
        <f>L25*Árak!G25</f>
        <v>0</v>
      </c>
      <c r="H135" s="129">
        <f>C59*Árak!B54</f>
        <v>0</v>
      </c>
      <c r="I135" s="129"/>
      <c r="J135" s="129">
        <f>C80*Árak!B70</f>
        <v>0</v>
      </c>
      <c r="K135" s="129"/>
      <c r="L135" s="129"/>
      <c r="M135" s="129"/>
      <c r="N135" s="130"/>
      <c r="O135" s="131"/>
      <c r="P135" s="131"/>
      <c r="Q135" s="131"/>
      <c r="R135" s="131"/>
      <c r="S135" s="131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</row>
    <row r="136" spans="1:58" s="120" customFormat="1" ht="12.75" customHeight="1" hidden="1">
      <c r="A136" s="123"/>
      <c r="B136" s="128" t="s">
        <v>97</v>
      </c>
      <c r="C136" s="129">
        <f>D26*Árak!C25</f>
        <v>0</v>
      </c>
      <c r="D136" s="129">
        <f>F26*Árak!D25</f>
        <v>0</v>
      </c>
      <c r="E136" s="129">
        <f>H26*Árak!E25</f>
        <v>0</v>
      </c>
      <c r="F136" s="129">
        <f>J26*Árak!F26</f>
        <v>0</v>
      </c>
      <c r="G136" s="129">
        <f>L26*Árak!G26</f>
        <v>0</v>
      </c>
      <c r="H136" s="129">
        <f>C60*Árak!B55</f>
        <v>0</v>
      </c>
      <c r="I136" s="129"/>
      <c r="J136" s="129">
        <f>C81*Árak!B71</f>
        <v>0</v>
      </c>
      <c r="K136" s="129"/>
      <c r="L136" s="129"/>
      <c r="M136" s="129"/>
      <c r="N136" s="130"/>
      <c r="O136" s="131"/>
      <c r="P136" s="131"/>
      <c r="Q136" s="131"/>
      <c r="R136" s="131"/>
      <c r="S136" s="131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</row>
    <row r="137" spans="1:58" s="132" customFormat="1" ht="12.75" customHeight="1" hidden="1">
      <c r="A137" s="123"/>
      <c r="B137" s="128" t="s">
        <v>29</v>
      </c>
      <c r="C137" s="129">
        <f>D27*Árak!C26</f>
        <v>0</v>
      </c>
      <c r="D137" s="129">
        <f>F27*Árak!D26</f>
        <v>0</v>
      </c>
      <c r="E137" s="129">
        <f>H27*Árak!E26</f>
        <v>0</v>
      </c>
      <c r="F137" s="129">
        <f>J27*Árak!F27</f>
        <v>0</v>
      </c>
      <c r="G137" s="129">
        <f>L27*Árak!G27</f>
        <v>0</v>
      </c>
      <c r="H137" s="129">
        <f>C61*Árak!B56</f>
        <v>0</v>
      </c>
      <c r="I137" s="129"/>
      <c r="J137" s="129">
        <f>C82*Árak!B72</f>
        <v>0</v>
      </c>
      <c r="K137" s="129"/>
      <c r="L137" s="129"/>
      <c r="M137" s="129"/>
      <c r="N137" s="130"/>
      <c r="O137" s="131"/>
      <c r="P137" s="131"/>
      <c r="Q137" s="131"/>
      <c r="R137" s="131"/>
      <c r="S137" s="131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</row>
    <row r="138" spans="1:58" s="132" customFormat="1" ht="15" hidden="1">
      <c r="A138" s="123"/>
      <c r="B138" s="128" t="s">
        <v>98</v>
      </c>
      <c r="C138" s="129">
        <f>D28*Árak!C27</f>
        <v>0</v>
      </c>
      <c r="D138" s="129">
        <f>F28*Árak!D27</f>
        <v>0</v>
      </c>
      <c r="E138" s="129">
        <f>H28*Árak!E27</f>
        <v>0</v>
      </c>
      <c r="F138" s="129">
        <f>J28*Árak!F28</f>
        <v>0</v>
      </c>
      <c r="G138" s="129">
        <f>L28*Árak!G28</f>
        <v>0</v>
      </c>
      <c r="H138" s="129">
        <f>C62*Árak!B57</f>
        <v>0</v>
      </c>
      <c r="I138" s="129"/>
      <c r="J138" s="129">
        <f>C83*Árak!B73</f>
        <v>0</v>
      </c>
      <c r="K138" s="129"/>
      <c r="L138" s="129"/>
      <c r="M138" s="129"/>
      <c r="N138" s="130"/>
      <c r="O138" s="131"/>
      <c r="P138" s="131"/>
      <c r="Q138" s="131"/>
      <c r="R138" s="131"/>
      <c r="S138" s="131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</row>
    <row r="139" spans="1:58" s="132" customFormat="1" ht="15" hidden="1">
      <c r="A139" s="123"/>
      <c r="B139" s="128" t="s">
        <v>100</v>
      </c>
      <c r="C139" s="129">
        <f>D29*Árak!C28</f>
        <v>0</v>
      </c>
      <c r="D139" s="129">
        <f>F29*Árak!D28</f>
        <v>0</v>
      </c>
      <c r="E139" s="129">
        <f>H29*Árak!E28</f>
        <v>0</v>
      </c>
      <c r="F139" s="129" t="e">
        <f>J29*Árak!#REF!</f>
        <v>#REF!</v>
      </c>
      <c r="G139" s="129" t="e">
        <f>L29*Árak!#REF!</f>
        <v>#REF!</v>
      </c>
      <c r="H139" s="129">
        <f>C64*Árak!B58</f>
        <v>0</v>
      </c>
      <c r="I139" s="129"/>
      <c r="J139" s="129">
        <f>C84*Árak!B74</f>
        <v>0</v>
      </c>
      <c r="K139" s="129"/>
      <c r="L139" s="129"/>
      <c r="M139" s="129"/>
      <c r="N139" s="130"/>
      <c r="O139" s="131"/>
      <c r="P139" s="131"/>
      <c r="Q139" s="131"/>
      <c r="R139" s="131"/>
      <c r="S139" s="131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</row>
    <row r="140" spans="1:58" ht="15" hidden="1">
      <c r="A140" s="123"/>
      <c r="B140" s="128" t="s">
        <v>32</v>
      </c>
      <c r="C140" s="129" t="e">
        <f>D30*Árak!#REF!</f>
        <v>#REF!</v>
      </c>
      <c r="D140" s="129" t="e">
        <f>F30*Árak!#REF!</f>
        <v>#REF!</v>
      </c>
      <c r="E140" s="129" t="e">
        <f>H30*Árak!#REF!</f>
        <v>#REF!</v>
      </c>
      <c r="F140" s="129" t="e">
        <f>J30*Árak!#REF!</f>
        <v>#REF!</v>
      </c>
      <c r="G140" s="129" t="e">
        <f>L30*Árak!#REF!</f>
        <v>#REF!</v>
      </c>
      <c r="H140" s="129" t="e">
        <f>C66*Árak!#REF!</f>
        <v>#REF!</v>
      </c>
      <c r="I140" s="131"/>
      <c r="J140" s="129">
        <f>C85*Árak!B75</f>
        <v>0</v>
      </c>
      <c r="K140" s="131"/>
      <c r="L140" s="131"/>
      <c r="M140" s="131"/>
      <c r="N140" s="130"/>
      <c r="O140" s="131"/>
      <c r="P140" s="131"/>
      <c r="Q140" s="131"/>
      <c r="R140" s="131"/>
      <c r="S140" s="131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</row>
    <row r="141" spans="1:58" ht="15" hidden="1">
      <c r="A141" s="123"/>
      <c r="B141" s="128" t="s">
        <v>101</v>
      </c>
      <c r="C141" s="129">
        <f>D31*Árak!C29</f>
        <v>0</v>
      </c>
      <c r="D141" s="129">
        <f>F31*Árak!D29</f>
        <v>0</v>
      </c>
      <c r="E141" s="129">
        <f>H31*Árak!E29</f>
        <v>0</v>
      </c>
      <c r="F141" s="129">
        <f>J31*Árak!F29</f>
        <v>0</v>
      </c>
      <c r="G141" s="129">
        <f>L31*Árak!G29</f>
        <v>0</v>
      </c>
      <c r="H141" s="129" t="e">
        <f>C67*Árak!#REF!</f>
        <v>#REF!</v>
      </c>
      <c r="I141" s="129"/>
      <c r="J141" s="129">
        <f>C86*Árak!B76</f>
        <v>0</v>
      </c>
      <c r="K141" s="129"/>
      <c r="L141" s="129"/>
      <c r="M141" s="129"/>
      <c r="N141" s="130"/>
      <c r="O141" s="131"/>
      <c r="P141" s="131"/>
      <c r="Q141" s="131"/>
      <c r="R141" s="131"/>
      <c r="S141" s="131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</row>
    <row r="142" spans="1:58" ht="15" hidden="1">
      <c r="A142" s="123"/>
      <c r="B142" s="128" t="s">
        <v>35</v>
      </c>
      <c r="C142" s="129">
        <f>D32*Árak!C30</f>
        <v>0</v>
      </c>
      <c r="D142" s="129">
        <f>F32*Árak!D30</f>
        <v>0</v>
      </c>
      <c r="E142" s="129">
        <f>H32*Árak!E30</f>
        <v>0</v>
      </c>
      <c r="F142" s="129">
        <f>J32*Árak!F30</f>
        <v>0</v>
      </c>
      <c r="G142" s="129">
        <f>L32*Árak!G30</f>
        <v>0</v>
      </c>
      <c r="H142" s="129" t="e">
        <f>C68*Árak!#REF!</f>
        <v>#REF!</v>
      </c>
      <c r="I142" s="131"/>
      <c r="J142" s="129">
        <f>C87*Árak!B77</f>
        <v>0</v>
      </c>
      <c r="K142" s="131"/>
      <c r="L142" s="131"/>
      <c r="M142" s="131"/>
      <c r="N142" s="130"/>
      <c r="O142" s="131"/>
      <c r="P142" s="131"/>
      <c r="Q142" s="131"/>
      <c r="R142" s="131"/>
      <c r="S142" s="131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</row>
    <row r="143" spans="1:58" ht="15" hidden="1">
      <c r="A143" s="123"/>
      <c r="B143" s="128" t="s">
        <v>36</v>
      </c>
      <c r="C143" s="129">
        <f>D33*Árak!C31</f>
        <v>0</v>
      </c>
      <c r="D143" s="129">
        <f>F33*Árak!D31</f>
        <v>0</v>
      </c>
      <c r="E143" s="129">
        <f>H33*Árak!E31</f>
        <v>0</v>
      </c>
      <c r="F143" s="129">
        <f>J33*Árak!F31</f>
        <v>0</v>
      </c>
      <c r="G143" s="129">
        <f>L33*Árak!G31</f>
        <v>0</v>
      </c>
      <c r="H143" s="129" t="e">
        <f>C69*Árak!#REF!</f>
        <v>#REF!</v>
      </c>
      <c r="I143" s="131"/>
      <c r="J143" s="129">
        <f>C88*Árak!B78</f>
        <v>0</v>
      </c>
      <c r="K143" s="131"/>
      <c r="L143" s="131"/>
      <c r="M143" s="131"/>
      <c r="N143" s="130"/>
      <c r="O143" s="131"/>
      <c r="P143" s="131"/>
      <c r="Q143" s="131"/>
      <c r="R143" s="131"/>
      <c r="S143" s="131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</row>
    <row r="144" spans="1:58" s="133" customFormat="1" ht="15" hidden="1">
      <c r="A144" s="123"/>
      <c r="B144" s="128" t="s">
        <v>37</v>
      </c>
      <c r="C144" s="129">
        <f>D36*Árak!C32</f>
        <v>0</v>
      </c>
      <c r="D144" s="129">
        <f>F36*Árak!D32</f>
        <v>0</v>
      </c>
      <c r="E144" s="129">
        <f>H36*Árak!E32</f>
        <v>0</v>
      </c>
      <c r="F144" s="129">
        <f>J36*Árak!F32</f>
        <v>0</v>
      </c>
      <c r="G144" s="129">
        <f>L36*Árak!G32</f>
        <v>0</v>
      </c>
      <c r="H144" s="129" t="e">
        <f>C70*Árak!#REF!</f>
        <v>#REF!</v>
      </c>
      <c r="I144" s="131"/>
      <c r="J144" s="129">
        <f>C89*Árak!B79</f>
        <v>0</v>
      </c>
      <c r="K144" s="131"/>
      <c r="L144" s="131"/>
      <c r="M144" s="131"/>
      <c r="N144" s="130"/>
      <c r="O144" s="131"/>
      <c r="P144" s="131"/>
      <c r="Q144" s="131"/>
      <c r="R144" s="131"/>
      <c r="S144" s="131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</row>
    <row r="145" spans="1:58" s="133" customFormat="1" ht="15" hidden="1">
      <c r="A145" s="123"/>
      <c r="B145" s="128" t="s">
        <v>38</v>
      </c>
      <c r="C145" s="129">
        <f>D37*Árak!C33</f>
        <v>0</v>
      </c>
      <c r="D145" s="129">
        <f>F37*Árak!D33</f>
        <v>0</v>
      </c>
      <c r="E145" s="129">
        <f>H37*Árak!E33</f>
        <v>0</v>
      </c>
      <c r="F145" s="129">
        <f>J37*Árak!F33</f>
        <v>0</v>
      </c>
      <c r="G145" s="129">
        <f>L37*Árak!G33</f>
        <v>0</v>
      </c>
      <c r="H145" s="129" t="e">
        <f>C71*Árak!#REF!</f>
        <v>#REF!</v>
      </c>
      <c r="I145" s="131"/>
      <c r="J145" s="129">
        <f>C90*Árak!B80</f>
        <v>0</v>
      </c>
      <c r="K145" s="131"/>
      <c r="L145" s="131"/>
      <c r="M145" s="131"/>
      <c r="N145" s="130"/>
      <c r="O145" s="131"/>
      <c r="P145" s="131"/>
      <c r="Q145" s="131"/>
      <c r="R145" s="131"/>
      <c r="S145" s="131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</row>
    <row r="146" spans="1:58" s="133" customFormat="1" ht="15" hidden="1">
      <c r="A146" s="123"/>
      <c r="B146" s="134" t="s">
        <v>40</v>
      </c>
      <c r="C146" s="129">
        <f>D39*Árak!C35</f>
        <v>0</v>
      </c>
      <c r="D146" s="129">
        <f>F39*Árak!D35</f>
        <v>0</v>
      </c>
      <c r="E146" s="129">
        <f>H39*Árak!E35</f>
        <v>0</v>
      </c>
      <c r="F146" s="129">
        <f>J39*Árak!F35</f>
        <v>0</v>
      </c>
      <c r="G146" s="129">
        <f>L39*Árak!G35</f>
        <v>0</v>
      </c>
      <c r="H146" s="129">
        <f>C72*Árak!B60</f>
        <v>0</v>
      </c>
      <c r="I146" s="131"/>
      <c r="J146" s="129">
        <f>C91*Árak!B81</f>
        <v>0</v>
      </c>
      <c r="K146" s="131"/>
      <c r="L146" s="131"/>
      <c r="M146" s="131"/>
      <c r="N146" s="130"/>
      <c r="O146" s="131"/>
      <c r="P146" s="131"/>
      <c r="Q146" s="131"/>
      <c r="R146" s="131"/>
      <c r="S146" s="131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</row>
    <row r="147" spans="1:58" s="133" customFormat="1" ht="15" hidden="1">
      <c r="A147" s="104"/>
      <c r="B147" s="134" t="s">
        <v>42</v>
      </c>
      <c r="C147" s="129">
        <f>D40*Árak!C36</f>
        <v>0</v>
      </c>
      <c r="D147" s="129">
        <f>F40*Árak!D36</f>
        <v>0</v>
      </c>
      <c r="E147" s="129">
        <f>H40*Árak!E36</f>
        <v>0</v>
      </c>
      <c r="F147" s="129">
        <f>J40*Árak!F36</f>
        <v>0</v>
      </c>
      <c r="G147" s="129">
        <f>L40*Árak!G36</f>
        <v>0</v>
      </c>
      <c r="H147" s="129">
        <f>C73*Árak!B61</f>
        <v>0</v>
      </c>
      <c r="I147" s="135"/>
      <c r="J147" s="129">
        <f>C92*Árak!B82</f>
        <v>0</v>
      </c>
      <c r="K147" s="135"/>
      <c r="L147" s="135"/>
      <c r="M147" s="135"/>
      <c r="N147" s="134"/>
      <c r="O147" s="135"/>
      <c r="P147" s="135"/>
      <c r="Q147" s="135"/>
      <c r="R147" s="135"/>
      <c r="S147" s="135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</row>
    <row r="148" spans="1:58" s="133" customFormat="1" ht="15" hidden="1">
      <c r="A148" s="104"/>
      <c r="B148" s="134" t="s">
        <v>43</v>
      </c>
      <c r="C148" s="129">
        <f>D41*Árak!C37</f>
        <v>0</v>
      </c>
      <c r="D148" s="129">
        <f>F41*Árak!D37</f>
        <v>0</v>
      </c>
      <c r="E148" s="129">
        <f>H41*Árak!E37</f>
        <v>0</v>
      </c>
      <c r="F148" s="129">
        <f>J41*Árak!F37</f>
        <v>0</v>
      </c>
      <c r="G148" s="129">
        <f>L41*Árak!G37</f>
        <v>0</v>
      </c>
      <c r="H148" s="129">
        <f>C74*Árak!B62</f>
        <v>0</v>
      </c>
      <c r="I148" s="135"/>
      <c r="J148" s="129">
        <f>C93*Árak!B83</f>
        <v>0</v>
      </c>
      <c r="K148" s="135"/>
      <c r="L148" s="135"/>
      <c r="M148" s="135"/>
      <c r="N148" s="134"/>
      <c r="O148" s="135"/>
      <c r="P148" s="135"/>
      <c r="Q148" s="135"/>
      <c r="R148" s="135"/>
      <c r="S148" s="135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</row>
    <row r="149" spans="1:58" s="133" customFormat="1" ht="15" hidden="1">
      <c r="A149" s="104"/>
      <c r="B149" s="134" t="s">
        <v>45</v>
      </c>
      <c r="C149" s="129">
        <f>D42*Árak!C38</f>
        <v>0</v>
      </c>
      <c r="D149" s="129">
        <f>F42*Árak!D38</f>
        <v>0</v>
      </c>
      <c r="E149" s="129">
        <f>H42*Árak!E38</f>
        <v>0</v>
      </c>
      <c r="F149" s="129">
        <f>J42*Árak!F38</f>
        <v>0</v>
      </c>
      <c r="G149" s="129">
        <f>L42*Árak!G38</f>
        <v>0</v>
      </c>
      <c r="H149" s="129">
        <f>C75*Árak!B63</f>
        <v>0</v>
      </c>
      <c r="I149" s="135"/>
      <c r="J149" s="129">
        <f>C94*Árak!B84</f>
        <v>0</v>
      </c>
      <c r="K149" s="135"/>
      <c r="L149" s="135"/>
      <c r="M149" s="135"/>
      <c r="N149" s="134"/>
      <c r="O149" s="135"/>
      <c r="P149" s="135"/>
      <c r="Q149" s="135"/>
      <c r="R149" s="135"/>
      <c r="S149" s="135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</row>
    <row r="150" spans="1:58" s="133" customFormat="1" ht="15" hidden="1">
      <c r="A150" s="104"/>
      <c r="B150" s="128" t="s">
        <v>47</v>
      </c>
      <c r="C150" s="129">
        <f>D43*Árak!C39</f>
        <v>0</v>
      </c>
      <c r="D150" s="129">
        <f>F43*Árak!D39</f>
        <v>0</v>
      </c>
      <c r="E150" s="129">
        <f>H43*Árak!E39</f>
        <v>0</v>
      </c>
      <c r="F150" s="129">
        <f>J43*Árak!F39</f>
        <v>0</v>
      </c>
      <c r="G150" s="129">
        <f>L43*Árak!G39</f>
        <v>0</v>
      </c>
      <c r="H150" s="129">
        <f>C76*Árak!B64</f>
        <v>0</v>
      </c>
      <c r="I150" s="135"/>
      <c r="J150" s="129">
        <f>C95*Árak!B85</f>
        <v>0</v>
      </c>
      <c r="K150" s="135"/>
      <c r="L150" s="135"/>
      <c r="M150" s="135"/>
      <c r="N150" s="134"/>
      <c r="O150" s="135"/>
      <c r="P150" s="135"/>
      <c r="Q150" s="135"/>
      <c r="R150" s="135"/>
      <c r="S150" s="135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</row>
    <row r="151" spans="1:58" s="137" customFormat="1" ht="15" hidden="1">
      <c r="A151" s="136"/>
      <c r="B151" s="128" t="s">
        <v>50</v>
      </c>
      <c r="C151" s="129">
        <f>D44*Árak!C40</f>
        <v>0</v>
      </c>
      <c r="D151" s="129">
        <f>F44*Árak!D40</f>
        <v>0</v>
      </c>
      <c r="E151" s="129">
        <f>H44*Árak!E40</f>
        <v>0</v>
      </c>
      <c r="F151" s="129">
        <f>J44*Árak!F40</f>
        <v>0</v>
      </c>
      <c r="G151" s="129">
        <f>L44*Árak!G40</f>
        <v>0</v>
      </c>
      <c r="H151" s="129">
        <f>C77*Árak!B65</f>
        <v>0</v>
      </c>
      <c r="I151" s="135"/>
      <c r="J151" s="129">
        <f>C96*Árak!B86</f>
        <v>0</v>
      </c>
      <c r="K151" s="135"/>
      <c r="L151" s="135"/>
      <c r="M151" s="135"/>
      <c r="N151" s="134"/>
      <c r="O151" s="135"/>
      <c r="P151" s="135"/>
      <c r="Q151" s="135"/>
      <c r="R151" s="135"/>
      <c r="S151" s="135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</row>
    <row r="152" spans="1:58" s="137" customFormat="1" ht="15" hidden="1">
      <c r="A152" s="136"/>
      <c r="B152" s="128" t="s">
        <v>52</v>
      </c>
      <c r="C152" s="129">
        <f>D45*Árak!C41</f>
        <v>0</v>
      </c>
      <c r="D152" s="129">
        <f>F45*Árak!D41</f>
        <v>0</v>
      </c>
      <c r="E152" s="129">
        <f>H45*Árak!E41</f>
        <v>0</v>
      </c>
      <c r="F152" s="129">
        <f>J45*Árak!F41</f>
        <v>0</v>
      </c>
      <c r="G152" s="129">
        <f>L45*Árak!G41</f>
        <v>0</v>
      </c>
      <c r="H152" s="129">
        <f>C78*Árak!B66</f>
        <v>0</v>
      </c>
      <c r="I152" s="135"/>
      <c r="J152" s="129">
        <f>C97*Árak!B87</f>
        <v>0</v>
      </c>
      <c r="K152" s="135"/>
      <c r="L152" s="135"/>
      <c r="M152" s="135"/>
      <c r="N152" s="134"/>
      <c r="O152" s="135"/>
      <c r="P152" s="135"/>
      <c r="Q152" s="135"/>
      <c r="R152" s="135"/>
      <c r="S152" s="135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</row>
    <row r="153" spans="1:58" s="137" customFormat="1" ht="15" hidden="1">
      <c r="A153" s="136"/>
      <c r="B153" s="128" t="s">
        <v>53</v>
      </c>
      <c r="C153" s="129">
        <f>D46*Árak!C42</f>
        <v>0</v>
      </c>
      <c r="D153" s="129">
        <f>F46*Árak!D42</f>
        <v>0</v>
      </c>
      <c r="E153" s="129">
        <f>H46*Árak!E42</f>
        <v>0</v>
      </c>
      <c r="F153" s="129">
        <f>J46*Árak!F42</f>
        <v>0</v>
      </c>
      <c r="G153" s="129">
        <f>L46*Árak!G42</f>
        <v>0</v>
      </c>
      <c r="H153" s="129">
        <f>C79*Árak!B67</f>
        <v>0</v>
      </c>
      <c r="I153" s="135"/>
      <c r="J153" s="129">
        <f>C98*Árak!B88</f>
        <v>0</v>
      </c>
      <c r="K153" s="135"/>
      <c r="L153" s="135"/>
      <c r="M153" s="135"/>
      <c r="N153" s="134"/>
      <c r="O153" s="135"/>
      <c r="P153" s="135"/>
      <c r="Q153" s="135"/>
      <c r="R153" s="135"/>
      <c r="S153" s="135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</row>
    <row r="154" spans="1:58" s="137" customFormat="1" ht="15" hidden="1">
      <c r="A154" s="136"/>
      <c r="B154" s="128" t="s">
        <v>54</v>
      </c>
      <c r="C154" s="129">
        <f>D47*Árak!C43</f>
        <v>0</v>
      </c>
      <c r="D154" s="129">
        <f>F47*Árak!D43</f>
        <v>0</v>
      </c>
      <c r="E154" s="129">
        <f>H47*Árak!E43</f>
        <v>0</v>
      </c>
      <c r="F154" s="129">
        <f>J47*Árak!F43</f>
        <v>0</v>
      </c>
      <c r="G154" s="129">
        <f>L47*Árak!G43</f>
        <v>0</v>
      </c>
      <c r="H154" s="129">
        <f>C80*Árak!B69</f>
        <v>0</v>
      </c>
      <c r="I154" s="135"/>
      <c r="J154" s="129">
        <f>C99*Árak!B89</f>
        <v>0</v>
      </c>
      <c r="K154" s="135"/>
      <c r="L154" s="135"/>
      <c r="M154" s="135"/>
      <c r="N154" s="134"/>
      <c r="O154" s="135"/>
      <c r="P154" s="135"/>
      <c r="Q154" s="135"/>
      <c r="R154" s="135"/>
      <c r="S154" s="135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</row>
    <row r="155" spans="1:58" s="137" customFormat="1" ht="15" hidden="1">
      <c r="A155" s="136"/>
      <c r="B155" s="128" t="s">
        <v>55</v>
      </c>
      <c r="C155" s="129">
        <f>D50*Árak!C46</f>
        <v>0</v>
      </c>
      <c r="D155" s="129">
        <f>F50*Árak!D46</f>
        <v>0</v>
      </c>
      <c r="E155" s="129">
        <f>H50*Árak!E46</f>
        <v>0</v>
      </c>
      <c r="F155" s="129">
        <f>J50*Árak!F46</f>
        <v>0</v>
      </c>
      <c r="G155" s="129">
        <f>L50*Árak!G46</f>
        <v>0</v>
      </c>
      <c r="H155" s="129">
        <f>C81*Árak!B70</f>
        <v>0</v>
      </c>
      <c r="I155" s="135"/>
      <c r="J155" s="129">
        <f>C100*Árak!B90</f>
        <v>0</v>
      </c>
      <c r="K155" s="135"/>
      <c r="L155" s="135"/>
      <c r="M155" s="135"/>
      <c r="N155" s="134"/>
      <c r="O155" s="135"/>
      <c r="P155" s="135"/>
      <c r="Q155" s="135"/>
      <c r="R155" s="135"/>
      <c r="S155" s="135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</row>
    <row r="156" spans="1:58" s="137" customFormat="1" ht="15" hidden="1">
      <c r="A156" s="136"/>
      <c r="B156" s="134" t="s">
        <v>56</v>
      </c>
      <c r="C156" s="129">
        <f>D53*Árak!C47</f>
        <v>0</v>
      </c>
      <c r="D156" s="129">
        <f>F53*Árak!D47</f>
        <v>0</v>
      </c>
      <c r="E156" s="129">
        <f>H53*Árak!E47</f>
        <v>0</v>
      </c>
      <c r="F156" s="129">
        <f>J53*Árak!F47</f>
        <v>0</v>
      </c>
      <c r="G156" s="129">
        <f>L53*Árak!G47</f>
        <v>0</v>
      </c>
      <c r="H156" s="129">
        <f>C82*Árak!B71</f>
        <v>0</v>
      </c>
      <c r="I156" s="135"/>
      <c r="J156" s="129">
        <f>C101*Árak!B91</f>
        <v>0</v>
      </c>
      <c r="K156" s="135"/>
      <c r="L156" s="135"/>
      <c r="M156" s="135"/>
      <c r="N156" s="134"/>
      <c r="O156" s="135"/>
      <c r="P156" s="135"/>
      <c r="Q156" s="135"/>
      <c r="R156" s="135"/>
      <c r="S156" s="135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</row>
    <row r="157" spans="1:58" s="137" customFormat="1" ht="15" hidden="1">
      <c r="A157" s="136"/>
      <c r="B157" s="134" t="s">
        <v>58</v>
      </c>
      <c r="C157" s="129">
        <f>D54*Árak!C48</f>
        <v>0</v>
      </c>
      <c r="D157" s="129">
        <f>F54*Árak!D48</f>
        <v>0</v>
      </c>
      <c r="E157" s="129">
        <f>H54*Árak!E48</f>
        <v>0</v>
      </c>
      <c r="F157" s="129">
        <f>J54*Árak!F48</f>
        <v>0</v>
      </c>
      <c r="G157" s="129">
        <f>L54*Árak!G48</f>
        <v>0</v>
      </c>
      <c r="H157" s="129">
        <f>C83*Árak!B72</f>
        <v>0</v>
      </c>
      <c r="I157" s="135"/>
      <c r="J157" s="129">
        <f>C102*Árak!B92</f>
        <v>0</v>
      </c>
      <c r="K157" s="135"/>
      <c r="L157" s="135"/>
      <c r="M157" s="135"/>
      <c r="N157" s="134"/>
      <c r="O157" s="135"/>
      <c r="P157" s="135"/>
      <c r="Q157" s="135"/>
      <c r="R157" s="135"/>
      <c r="S157" s="135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</row>
    <row r="158" spans="1:58" s="137" customFormat="1" ht="15" hidden="1">
      <c r="A158" s="138"/>
      <c r="B158" s="134" t="s">
        <v>60</v>
      </c>
      <c r="C158" s="129">
        <f>D55*Árak!C49</f>
        <v>0</v>
      </c>
      <c r="D158" s="129">
        <f>F55*Árak!D49</f>
        <v>0</v>
      </c>
      <c r="E158" s="129">
        <f>H55*Árak!E49</f>
        <v>0</v>
      </c>
      <c r="F158" s="129">
        <f>J55*Árak!F49</f>
        <v>0</v>
      </c>
      <c r="G158" s="129">
        <f>L55*Árak!G49</f>
        <v>0</v>
      </c>
      <c r="H158" s="129">
        <f>C84*Árak!B73</f>
        <v>0</v>
      </c>
      <c r="I158" s="135"/>
      <c r="J158" s="129">
        <f>C103*Árak!B93</f>
        <v>0</v>
      </c>
      <c r="K158" s="135"/>
      <c r="L158" s="135"/>
      <c r="M158" s="135"/>
      <c r="N158" s="134"/>
      <c r="O158" s="135"/>
      <c r="P158" s="135"/>
      <c r="Q158" s="135"/>
      <c r="R158" s="135"/>
      <c r="S158" s="135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</row>
    <row r="159" spans="1:58" s="137" customFormat="1" ht="15" hidden="1">
      <c r="A159" s="138"/>
      <c r="B159" s="134" t="s">
        <v>62</v>
      </c>
      <c r="C159" s="129">
        <f>D56*Árak!C51</f>
        <v>0</v>
      </c>
      <c r="D159" s="129">
        <f>F56*Árak!D51</f>
        <v>0</v>
      </c>
      <c r="E159" s="129">
        <f>H56*Árak!E51</f>
        <v>0</v>
      </c>
      <c r="F159" s="129">
        <f>J56*Árak!F51</f>
        <v>0</v>
      </c>
      <c r="G159" s="129">
        <f>L56*Árak!G51</f>
        <v>0</v>
      </c>
      <c r="H159" s="129">
        <f>C85*Árak!B74</f>
        <v>0</v>
      </c>
      <c r="I159" s="135"/>
      <c r="J159" s="129">
        <f>C104*Árak!B94</f>
        <v>0</v>
      </c>
      <c r="K159" s="135"/>
      <c r="L159" s="135"/>
      <c r="M159" s="135"/>
      <c r="N159" s="134"/>
      <c r="O159" s="135"/>
      <c r="P159" s="135"/>
      <c r="Q159" s="135"/>
      <c r="R159" s="135"/>
      <c r="S159" s="135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</row>
    <row r="160" spans="1:58" s="137" customFormat="1" ht="15" hidden="1">
      <c r="A160" s="138"/>
      <c r="B160" s="128" t="s">
        <v>64</v>
      </c>
      <c r="C160" s="129">
        <f>D57*Árak!C52</f>
        <v>0</v>
      </c>
      <c r="D160" s="129">
        <f>F57*Árak!D52</f>
        <v>0</v>
      </c>
      <c r="E160" s="129">
        <f>H57*Árak!E52</f>
        <v>0</v>
      </c>
      <c r="F160" s="129">
        <f>J57*Árak!F52</f>
        <v>0</v>
      </c>
      <c r="G160" s="129">
        <f>L57*Árak!G52</f>
        <v>0</v>
      </c>
      <c r="H160" s="129">
        <f>C86*Árak!B75</f>
        <v>0</v>
      </c>
      <c r="I160" s="135"/>
      <c r="J160" s="129">
        <f>C105*Árak!B95</f>
        <v>0</v>
      </c>
      <c r="K160" s="135"/>
      <c r="L160" s="135"/>
      <c r="M160" s="135"/>
      <c r="N160" s="134"/>
      <c r="O160" s="135"/>
      <c r="P160" s="135"/>
      <c r="Q160" s="135"/>
      <c r="R160" s="135"/>
      <c r="S160" s="135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</row>
    <row r="161" spans="1:58" s="137" customFormat="1" ht="15" hidden="1">
      <c r="A161" s="138"/>
      <c r="B161" s="128" t="s">
        <v>65</v>
      </c>
      <c r="C161" s="129">
        <f>D58*Árak!C53</f>
        <v>0</v>
      </c>
      <c r="D161" s="129">
        <f>F58*Árak!D53</f>
        <v>0</v>
      </c>
      <c r="E161" s="129">
        <f>H58*Árak!E53</f>
        <v>0</v>
      </c>
      <c r="F161" s="129">
        <f>J58*Árak!F53</f>
        <v>0</v>
      </c>
      <c r="G161" s="129">
        <f>L58*Árak!G53</f>
        <v>0</v>
      </c>
      <c r="H161" s="129">
        <f>C87*Árak!B76</f>
        <v>0</v>
      </c>
      <c r="I161" s="135"/>
      <c r="J161" s="129">
        <f>C106*Árak!B96</f>
        <v>0</v>
      </c>
      <c r="K161" s="135"/>
      <c r="L161" s="135"/>
      <c r="M161" s="135"/>
      <c r="N161" s="134"/>
      <c r="O161" s="135"/>
      <c r="P161" s="135"/>
      <c r="Q161" s="135"/>
      <c r="R161" s="135"/>
      <c r="S161" s="135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</row>
    <row r="162" spans="1:58" s="137" customFormat="1" ht="15" hidden="1">
      <c r="A162" s="138"/>
      <c r="B162" s="134" t="s">
        <v>67</v>
      </c>
      <c r="C162" s="129">
        <f>D59*Árak!C54</f>
        <v>0</v>
      </c>
      <c r="D162" s="129">
        <f>F59*Árak!D54</f>
        <v>0</v>
      </c>
      <c r="E162" s="129">
        <f>H59*Árak!E54</f>
        <v>0</v>
      </c>
      <c r="F162" s="129">
        <f>J59*Árak!F54</f>
        <v>0</v>
      </c>
      <c r="G162" s="129">
        <f>L59*Árak!G54</f>
        <v>0</v>
      </c>
      <c r="H162" s="129">
        <f>C88*Árak!B77</f>
        <v>0</v>
      </c>
      <c r="I162" s="135"/>
      <c r="J162" s="129">
        <f>C107*Árak!B97</f>
        <v>0</v>
      </c>
      <c r="K162" s="135"/>
      <c r="L162" s="135"/>
      <c r="M162" s="135"/>
      <c r="N162" s="134"/>
      <c r="O162" s="135"/>
      <c r="P162" s="135"/>
      <c r="Q162" s="135"/>
      <c r="R162" s="135"/>
      <c r="S162" s="135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</row>
    <row r="163" spans="1:58" s="137" customFormat="1" ht="15" hidden="1">
      <c r="A163" s="138"/>
      <c r="B163" s="134" t="s">
        <v>69</v>
      </c>
      <c r="C163" s="129">
        <f>D60*Árak!C55</f>
        <v>0</v>
      </c>
      <c r="D163" s="129">
        <f>F60*Árak!D55</f>
        <v>0</v>
      </c>
      <c r="E163" s="129">
        <f>H60*Árak!E55</f>
        <v>0</v>
      </c>
      <c r="F163" s="129">
        <f>J60*Árak!F55</f>
        <v>0</v>
      </c>
      <c r="G163" s="129">
        <f>L60*Árak!G55</f>
        <v>0</v>
      </c>
      <c r="H163" s="129">
        <f>C89*Árak!B78</f>
        <v>0</v>
      </c>
      <c r="I163" s="135"/>
      <c r="J163" s="129">
        <f>C108*Árak!B98</f>
        <v>0</v>
      </c>
      <c r="K163" s="135"/>
      <c r="L163" s="135"/>
      <c r="M163" s="135"/>
      <c r="N163" s="134"/>
      <c r="O163" s="135"/>
      <c r="P163" s="135"/>
      <c r="Q163" s="135"/>
      <c r="R163" s="135"/>
      <c r="S163" s="135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</row>
    <row r="164" spans="1:58" s="137" customFormat="1" ht="15" hidden="1">
      <c r="A164" s="138"/>
      <c r="B164" s="128" t="s">
        <v>71</v>
      </c>
      <c r="C164" s="129">
        <f>D61*Árak!C56</f>
        <v>0</v>
      </c>
      <c r="D164" s="129">
        <f>F61*Árak!D56</f>
        <v>0</v>
      </c>
      <c r="E164" s="129">
        <f>H61*Árak!E56</f>
        <v>0</v>
      </c>
      <c r="F164" s="129">
        <f>J61*Árak!F56</f>
        <v>0</v>
      </c>
      <c r="G164" s="129">
        <f>L61*Árak!G56</f>
        <v>0</v>
      </c>
      <c r="H164" s="129">
        <f>C90*Árak!B79</f>
        <v>0</v>
      </c>
      <c r="I164" s="135"/>
      <c r="J164" s="129">
        <f>C109*Árak!B99</f>
        <v>0</v>
      </c>
      <c r="K164" s="135"/>
      <c r="L164" s="135"/>
      <c r="M164" s="135"/>
      <c r="N164" s="134"/>
      <c r="O164" s="135"/>
      <c r="P164" s="135"/>
      <c r="Q164" s="135"/>
      <c r="R164" s="135"/>
      <c r="S164" s="135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</row>
    <row r="165" spans="1:58" s="137" customFormat="1" ht="15" hidden="1">
      <c r="A165" s="138"/>
      <c r="B165" s="128" t="s">
        <v>73</v>
      </c>
      <c r="C165" s="129">
        <f>D62*Árak!C57</f>
        <v>0</v>
      </c>
      <c r="D165" s="129">
        <f>F62*Árak!D57</f>
        <v>0</v>
      </c>
      <c r="E165" s="129">
        <f>H62*Árak!E57</f>
        <v>0</v>
      </c>
      <c r="F165" s="129">
        <f>J62*Árak!F57</f>
        <v>0</v>
      </c>
      <c r="G165" s="129">
        <f>L62*Árak!G57</f>
        <v>0</v>
      </c>
      <c r="H165" s="129">
        <f>C91*Árak!B80</f>
        <v>0</v>
      </c>
      <c r="I165" s="135"/>
      <c r="J165" s="129">
        <f>C110*Árak!B100</f>
        <v>0</v>
      </c>
      <c r="K165" s="135"/>
      <c r="L165" s="135"/>
      <c r="M165" s="135"/>
      <c r="N165" s="134"/>
      <c r="O165" s="135"/>
      <c r="P165" s="135"/>
      <c r="Q165" s="135"/>
      <c r="R165" s="135"/>
      <c r="S165" s="135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</row>
    <row r="166" spans="1:58" s="137" customFormat="1" ht="15" hidden="1">
      <c r="A166" s="138"/>
      <c r="B166" s="128" t="s">
        <v>75</v>
      </c>
      <c r="C166" s="129">
        <f>D64*Árak!C58</f>
        <v>0</v>
      </c>
      <c r="D166" s="129">
        <f>F64*Árak!D58</f>
        <v>0</v>
      </c>
      <c r="E166" s="129">
        <f>H64*Árak!E58</f>
        <v>0</v>
      </c>
      <c r="F166" s="129">
        <f>J64*Árak!F58</f>
        <v>0</v>
      </c>
      <c r="G166" s="129">
        <f>L64*Árak!G58</f>
        <v>0</v>
      </c>
      <c r="H166" s="129">
        <f>C92*Árak!B81</f>
        <v>0</v>
      </c>
      <c r="I166" s="135"/>
      <c r="J166" s="129">
        <f>C111*Árak!B101</f>
        <v>0</v>
      </c>
      <c r="K166" s="135"/>
      <c r="L166" s="135"/>
      <c r="M166" s="135"/>
      <c r="N166" s="134"/>
      <c r="O166" s="135"/>
      <c r="P166" s="135"/>
      <c r="Q166" s="135"/>
      <c r="R166" s="135"/>
      <c r="S166" s="135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</row>
    <row r="167" spans="1:58" s="137" customFormat="1" ht="15" hidden="1">
      <c r="A167" s="138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38"/>
      <c r="O167" s="103"/>
      <c r="P167" s="103"/>
      <c r="Q167" s="139"/>
      <c r="R167" s="139"/>
      <c r="S167" s="139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</row>
    <row r="168" spans="1:58" s="137" customFormat="1" ht="15" hidden="1">
      <c r="A168" s="138"/>
      <c r="B168" s="103"/>
      <c r="C168" s="103" t="e">
        <f>SUM(C114:C166)</f>
        <v>#REF!</v>
      </c>
      <c r="D168" s="103" t="e">
        <f aca="true" t="shared" si="0" ref="D168:J168">SUM(D114:D166)</f>
        <v>#REF!</v>
      </c>
      <c r="E168" s="103" t="e">
        <f t="shared" si="0"/>
        <v>#REF!</v>
      </c>
      <c r="F168" s="103" t="e">
        <f t="shared" si="0"/>
        <v>#REF!</v>
      </c>
      <c r="G168" s="103" t="e">
        <f t="shared" si="0"/>
        <v>#REF!</v>
      </c>
      <c r="H168" s="103" t="e">
        <f t="shared" si="0"/>
        <v>#REF!</v>
      </c>
      <c r="I168" s="103" t="e">
        <f t="shared" si="0"/>
        <v>#REF!</v>
      </c>
      <c r="J168" s="103" t="e">
        <f t="shared" si="0"/>
        <v>#REF!</v>
      </c>
      <c r="K168" s="103"/>
      <c r="L168" s="103"/>
      <c r="M168" s="103"/>
      <c r="N168" s="138"/>
      <c r="O168" s="103"/>
      <c r="P168" s="103"/>
      <c r="Q168" s="139"/>
      <c r="R168" s="139"/>
      <c r="S168" s="139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</row>
    <row r="169" spans="1:58" s="137" customFormat="1" ht="15" hidden="1">
      <c r="A169" s="138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38"/>
      <c r="O169" s="103"/>
      <c r="P169" s="103"/>
      <c r="Q169" s="139"/>
      <c r="R169" s="139"/>
      <c r="S169" s="139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</row>
    <row r="170" spans="1:58" s="137" customFormat="1" ht="15" hidden="1">
      <c r="A170" s="138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38"/>
      <c r="O170" s="103"/>
      <c r="P170" s="103"/>
      <c r="Q170" s="139"/>
      <c r="R170" s="139"/>
      <c r="S170" s="139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</row>
    <row r="171" spans="1:58" s="137" customFormat="1" ht="15" hidden="1">
      <c r="A171" s="138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38"/>
      <c r="O171" s="103"/>
      <c r="P171" s="103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</row>
    <row r="172" spans="1:58" s="137" customFormat="1" ht="15" hidden="1">
      <c r="A172" s="138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38"/>
      <c r="O172" s="103"/>
      <c r="P172" s="103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</row>
    <row r="173" spans="1:58" s="137" customFormat="1" ht="15" hidden="1">
      <c r="A173" s="138"/>
      <c r="B173" s="103"/>
      <c r="C173" s="103"/>
      <c r="D173" s="103"/>
      <c r="E173" s="103"/>
      <c r="F173" s="103"/>
      <c r="G173" s="103" t="e">
        <f>SUM(C168:J168)</f>
        <v>#REF!</v>
      </c>
      <c r="H173" s="103"/>
      <c r="I173" s="103"/>
      <c r="J173" s="103"/>
      <c r="K173" s="103"/>
      <c r="L173" s="103"/>
      <c r="M173" s="103"/>
      <c r="N173" s="138"/>
      <c r="O173" s="103"/>
      <c r="P173" s="103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</row>
    <row r="174" spans="1:58" s="137" customFormat="1" ht="15" hidden="1">
      <c r="A174" s="138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38"/>
      <c r="O174" s="103"/>
      <c r="P174" s="103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</row>
    <row r="175" spans="1:58" s="137" customFormat="1" ht="15" hidden="1">
      <c r="A175" s="138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38"/>
      <c r="O175" s="103"/>
      <c r="P175" s="103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</row>
    <row r="176" spans="1:58" s="137" customFormat="1" ht="15" hidden="1">
      <c r="A176" s="138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38"/>
      <c r="O176" s="103"/>
      <c r="P176" s="103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</row>
    <row r="177" spans="1:58" s="137" customFormat="1" ht="15" hidden="1">
      <c r="A177" s="138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38"/>
      <c r="O177" s="103"/>
      <c r="P177" s="103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</row>
    <row r="178" spans="1:58" s="137" customFormat="1" ht="15" hidden="1">
      <c r="A178" s="138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38"/>
      <c r="O178" s="103"/>
      <c r="P178" s="103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</row>
    <row r="179" spans="1:58" s="137" customFormat="1" ht="15" hidden="1">
      <c r="A179" s="138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38"/>
      <c r="O179" s="103"/>
      <c r="P179" s="103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</row>
    <row r="180" spans="1:58" s="137" customFormat="1" ht="15" hidden="1">
      <c r="A180" s="138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38"/>
      <c r="O180" s="103"/>
      <c r="P180" s="103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</row>
    <row r="181" spans="1:58" s="137" customFormat="1" ht="15" hidden="1">
      <c r="A181" s="138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38"/>
      <c r="O181" s="103"/>
      <c r="P181" s="103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</row>
    <row r="182" spans="1:58" s="137" customFormat="1" ht="15" hidden="1">
      <c r="A182" s="138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38"/>
      <c r="O182" s="103"/>
      <c r="P182" s="103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</row>
    <row r="183" spans="1:58" s="137" customFormat="1" ht="15" hidden="1">
      <c r="A183" s="138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38"/>
      <c r="O183" s="103"/>
      <c r="P183" s="103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</row>
    <row r="184" spans="1:58" s="137" customFormat="1" ht="15" hidden="1">
      <c r="A184" s="138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38"/>
      <c r="O184" s="103"/>
      <c r="P184" s="103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</row>
    <row r="185" spans="1:58" s="137" customFormat="1" ht="15" hidden="1">
      <c r="A185" s="138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38"/>
      <c r="O185" s="103"/>
      <c r="P185" s="103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</row>
    <row r="186" spans="1:58" s="137" customFormat="1" ht="15" hidden="1">
      <c r="A186" s="138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38"/>
      <c r="O186" s="103"/>
      <c r="P186" s="103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</row>
    <row r="187" spans="1:58" s="137" customFormat="1" ht="15" hidden="1">
      <c r="A187" s="138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38"/>
      <c r="O187" s="103"/>
      <c r="P187" s="103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</row>
    <row r="188" spans="1:58" s="137" customFormat="1" ht="15" hidden="1">
      <c r="A188" s="138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38"/>
      <c r="O188" s="103"/>
      <c r="P188" s="103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</row>
    <row r="189" spans="1:58" s="137" customFormat="1" ht="15" hidden="1">
      <c r="A189" s="138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38"/>
      <c r="O189" s="103"/>
      <c r="P189" s="103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</row>
    <row r="190" spans="1:58" s="137" customFormat="1" ht="15" hidden="1">
      <c r="A190" s="138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38"/>
      <c r="O190" s="103"/>
      <c r="P190" s="103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</row>
    <row r="191" spans="1:58" s="137" customFormat="1" ht="15">
      <c r="A191" s="138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38"/>
      <c r="O191" s="103"/>
      <c r="P191" s="103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</row>
    <row r="192" spans="1:58" s="137" customFormat="1" ht="15">
      <c r="A192" s="140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40"/>
      <c r="O192" s="139"/>
      <c r="P192" s="139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</row>
    <row r="193" spans="1:58" s="137" customFormat="1" ht="15">
      <c r="A193" s="140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40"/>
      <c r="O193" s="139"/>
      <c r="P193" s="139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</row>
    <row r="194" spans="1:58" s="137" customFormat="1" ht="15">
      <c r="A194" s="140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40"/>
      <c r="O194" s="139"/>
      <c r="P194" s="139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</row>
    <row r="195" spans="1:58" s="137" customFormat="1" ht="15">
      <c r="A195" s="140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40"/>
      <c r="O195" s="139"/>
      <c r="P195" s="139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</row>
    <row r="196" spans="1:58" s="137" customFormat="1" ht="15">
      <c r="A196" s="140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40"/>
      <c r="O196" s="139"/>
      <c r="P196" s="139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</row>
    <row r="197" spans="1:58" s="137" customFormat="1" ht="15">
      <c r="A197" s="140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40"/>
      <c r="O197" s="139"/>
      <c r="P197" s="139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</row>
    <row r="198" spans="1:58" s="137" customFormat="1" ht="15">
      <c r="A198" s="140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40"/>
      <c r="O198" s="139"/>
      <c r="P198" s="139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</row>
    <row r="199" spans="1:58" s="137" customFormat="1" ht="15">
      <c r="A199" s="140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40"/>
      <c r="O199" s="139"/>
      <c r="P199" s="139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</row>
    <row r="200" spans="1:58" s="137" customFormat="1" ht="15">
      <c r="A200" s="140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40"/>
      <c r="O200" s="139"/>
      <c r="P200" s="139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</row>
    <row r="201" spans="1:58" s="137" customFormat="1" ht="15">
      <c r="A201" s="140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40"/>
      <c r="O201" s="139"/>
      <c r="P201" s="139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</row>
    <row r="202" spans="1:58" s="137" customFormat="1" ht="15">
      <c r="A202" s="140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40"/>
      <c r="O202" s="139"/>
      <c r="P202" s="139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</row>
    <row r="203" spans="1:58" s="137" customFormat="1" ht="15">
      <c r="A203" s="140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40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</row>
    <row r="204" spans="1:58" s="137" customFormat="1" ht="15">
      <c r="A204" s="140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40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</row>
    <row r="205" spans="1:58" s="137" customFormat="1" ht="15">
      <c r="A205" s="140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40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</row>
    <row r="206" spans="1:58" s="137" customFormat="1" ht="15">
      <c r="A206" s="140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40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</row>
    <row r="207" spans="1:58" s="137" customFormat="1" ht="15">
      <c r="A207" s="140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40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</row>
    <row r="208" spans="1:58" s="137" customFormat="1" ht="15">
      <c r="A208" s="140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40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</row>
    <row r="209" spans="1:58" s="137" customFormat="1" ht="15">
      <c r="A209" s="140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40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</row>
    <row r="210" spans="1:58" s="137" customFormat="1" ht="15">
      <c r="A210" s="140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40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</row>
    <row r="211" spans="1:58" s="137" customFormat="1" ht="15">
      <c r="A211" s="140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40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</row>
    <row r="212" spans="1:58" s="137" customFormat="1" ht="15">
      <c r="A212" s="140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40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</row>
    <row r="213" spans="1:58" s="137" customFormat="1" ht="15">
      <c r="A213" s="140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40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</row>
    <row r="214" spans="1:58" s="137" customFormat="1" ht="15">
      <c r="A214" s="140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40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</row>
    <row r="215" spans="1:58" s="137" customFormat="1" ht="15">
      <c r="A215" s="140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40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</row>
    <row r="216" spans="1:58" s="137" customFormat="1" ht="15">
      <c r="A216" s="140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40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</row>
    <row r="217" spans="1:58" s="137" customFormat="1" ht="15">
      <c r="A217" s="140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40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</row>
    <row r="218" spans="1:58" s="137" customFormat="1" ht="15">
      <c r="A218" s="140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40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</row>
    <row r="219" spans="1:58" s="137" customFormat="1" ht="15">
      <c r="A219" s="140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40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</row>
    <row r="220" spans="1:58" s="137" customFormat="1" ht="15">
      <c r="A220" s="140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40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2"/>
      <c r="BB220" s="122"/>
      <c r="BC220" s="122"/>
      <c r="BD220" s="122"/>
      <c r="BE220" s="122"/>
      <c r="BF220" s="122"/>
    </row>
    <row r="221" spans="1:58" s="137" customFormat="1" ht="15">
      <c r="A221" s="140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40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2"/>
      <c r="BB221" s="122"/>
      <c r="BC221" s="122"/>
      <c r="BD221" s="122"/>
      <c r="BE221" s="122"/>
      <c r="BF221" s="122"/>
    </row>
    <row r="222" spans="1:58" s="137" customFormat="1" ht="15">
      <c r="A222" s="140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40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</row>
    <row r="223" spans="1:58" s="137" customFormat="1" ht="15">
      <c r="A223" s="140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40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2"/>
      <c r="BB223" s="122"/>
      <c r="BC223" s="122"/>
      <c r="BD223" s="122"/>
      <c r="BE223" s="122"/>
      <c r="BF223" s="122"/>
    </row>
    <row r="224" spans="1:58" s="137" customFormat="1" ht="15">
      <c r="A224" s="140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40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122"/>
    </row>
    <row r="225" spans="1:58" s="137" customFormat="1" ht="15">
      <c r="A225" s="140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40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2"/>
      <c r="BB225" s="122"/>
      <c r="BC225" s="122"/>
      <c r="BD225" s="122"/>
      <c r="BE225" s="122"/>
      <c r="BF225" s="122"/>
    </row>
    <row r="226" spans="1:58" s="137" customFormat="1" ht="15">
      <c r="A226" s="140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40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2"/>
      <c r="BB226" s="122"/>
      <c r="BC226" s="122"/>
      <c r="BD226" s="122"/>
      <c r="BE226" s="122"/>
      <c r="BF226" s="122"/>
    </row>
    <row r="227" spans="1:58" s="137" customFormat="1" ht="15">
      <c r="A227" s="140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40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</row>
    <row r="228" spans="1:58" s="137" customFormat="1" ht="15">
      <c r="A228" s="140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40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</row>
    <row r="229" spans="1:58" s="137" customFormat="1" ht="15">
      <c r="A229" s="140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40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</row>
    <row r="230" spans="1:58" s="137" customFormat="1" ht="15">
      <c r="A230" s="140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40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</row>
    <row r="231" spans="1:58" s="137" customFormat="1" ht="15">
      <c r="A231" s="140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40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</row>
    <row r="232" spans="1:58" s="137" customFormat="1" ht="15">
      <c r="A232" s="140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40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</row>
    <row r="233" spans="1:58" s="137" customFormat="1" ht="15">
      <c r="A233" s="140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40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22"/>
      <c r="BA233" s="122"/>
      <c r="BB233" s="122"/>
      <c r="BC233" s="122"/>
      <c r="BD233" s="122"/>
      <c r="BE233" s="122"/>
      <c r="BF233" s="122"/>
    </row>
    <row r="234" spans="1:14" s="137" customFormat="1" ht="12.75">
      <c r="A234" s="140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40"/>
    </row>
    <row r="235" spans="1:14" s="137" customFormat="1" ht="12.75">
      <c r="A235" s="140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40"/>
    </row>
    <row r="236" spans="1:14" s="137" customFormat="1" ht="12.75">
      <c r="A236" s="140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40"/>
    </row>
    <row r="237" spans="1:14" s="137" customFormat="1" ht="12.75">
      <c r="A237" s="140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40"/>
    </row>
    <row r="238" spans="1:14" s="137" customFormat="1" ht="12.75">
      <c r="A238" s="140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40"/>
    </row>
    <row r="239" spans="1:14" s="137" customFormat="1" ht="12.75">
      <c r="A239" s="140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40"/>
    </row>
    <row r="240" spans="1:14" s="137" customFormat="1" ht="12.75">
      <c r="A240" s="140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40"/>
    </row>
    <row r="241" spans="1:14" s="137" customFormat="1" ht="12.75">
      <c r="A241" s="140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40"/>
    </row>
    <row r="242" spans="1:14" s="137" customFormat="1" ht="12.75">
      <c r="A242" s="140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40"/>
    </row>
    <row r="243" spans="1:14" s="137" customFormat="1" ht="12.75">
      <c r="A243" s="140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40"/>
    </row>
    <row r="244" spans="1:14" s="137" customFormat="1" ht="12.75">
      <c r="A244" s="140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40"/>
    </row>
    <row r="245" spans="1:14" s="137" customFormat="1" ht="12.75">
      <c r="A245" s="140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40"/>
    </row>
    <row r="246" spans="1:14" s="137" customFormat="1" ht="12.75">
      <c r="A246" s="140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40"/>
    </row>
    <row r="247" spans="1:14" s="137" customFormat="1" ht="12.75">
      <c r="A247" s="140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40"/>
    </row>
    <row r="248" spans="1:14" s="137" customFormat="1" ht="12.75">
      <c r="A248" s="140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40"/>
    </row>
    <row r="249" spans="1:14" s="137" customFormat="1" ht="12.75">
      <c r="A249" s="140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40"/>
    </row>
    <row r="250" spans="1:14" s="137" customFormat="1" ht="12.75">
      <c r="A250" s="140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40"/>
    </row>
    <row r="251" spans="1:14" s="137" customFormat="1" ht="12.75">
      <c r="A251" s="140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40"/>
    </row>
    <row r="252" spans="1:14" s="137" customFormat="1" ht="12.75">
      <c r="A252" s="140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40"/>
    </row>
    <row r="253" spans="1:14" s="137" customFormat="1" ht="12.75">
      <c r="A253" s="140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40"/>
    </row>
    <row r="254" spans="1:14" s="137" customFormat="1" ht="12.75">
      <c r="A254" s="140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40"/>
    </row>
    <row r="255" spans="1:14" s="137" customFormat="1" ht="12.75">
      <c r="A255" s="140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40"/>
    </row>
    <row r="256" spans="1:14" s="137" customFormat="1" ht="12.75">
      <c r="A256" s="140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40"/>
    </row>
    <row r="257" spans="1:14" s="137" customFormat="1" ht="12.75">
      <c r="A257" s="140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40"/>
    </row>
    <row r="258" spans="1:14" s="137" customFormat="1" ht="12.75">
      <c r="A258" s="140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40"/>
    </row>
    <row r="259" spans="1:14" s="137" customFormat="1" ht="12.75">
      <c r="A259" s="140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40"/>
    </row>
    <row r="260" spans="1:14" s="137" customFormat="1" ht="12.75">
      <c r="A260" s="140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40"/>
    </row>
    <row r="261" spans="1:14" s="137" customFormat="1" ht="12.75">
      <c r="A261" s="140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40"/>
    </row>
    <row r="262" spans="1:14" s="137" customFormat="1" ht="12.75">
      <c r="A262" s="140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40"/>
    </row>
    <row r="263" spans="1:14" s="137" customFormat="1" ht="12.75">
      <c r="A263" s="140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40"/>
    </row>
    <row r="264" spans="1:14" s="137" customFormat="1" ht="12.75">
      <c r="A264" s="140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40"/>
    </row>
    <row r="265" spans="1:14" s="137" customFormat="1" ht="12.75">
      <c r="A265" s="140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40"/>
    </row>
    <row r="266" spans="1:14" s="137" customFormat="1" ht="12.75">
      <c r="A266" s="140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40"/>
    </row>
    <row r="267" spans="1:14" s="137" customFormat="1" ht="12.75">
      <c r="A267" s="140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40"/>
    </row>
    <row r="268" spans="1:14" s="137" customFormat="1" ht="12.75">
      <c r="A268" s="140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40"/>
    </row>
    <row r="269" spans="1:14" s="137" customFormat="1" ht="12.75">
      <c r="A269" s="140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40"/>
    </row>
    <row r="270" spans="1:14" s="137" customFormat="1" ht="12.75">
      <c r="A270" s="140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40"/>
    </row>
    <row r="271" spans="1:14" s="137" customFormat="1" ht="12.75">
      <c r="A271" s="140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40"/>
    </row>
    <row r="272" spans="1:14" s="137" customFormat="1" ht="12.75">
      <c r="A272" s="140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40"/>
    </row>
    <row r="273" spans="1:14" s="137" customFormat="1" ht="12.75">
      <c r="A273" s="140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40"/>
    </row>
    <row r="274" spans="1:14" s="137" customFormat="1" ht="12.75">
      <c r="A274" s="140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40"/>
    </row>
    <row r="275" spans="1:14" s="137" customFormat="1" ht="12.75">
      <c r="A275" s="140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40"/>
    </row>
    <row r="276" spans="1:14" s="137" customFormat="1" ht="12.75">
      <c r="A276" s="140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40"/>
    </row>
    <row r="277" spans="1:14" s="137" customFormat="1" ht="12.75">
      <c r="A277" s="140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40"/>
    </row>
    <row r="278" spans="1:14" s="137" customFormat="1" ht="12.75">
      <c r="A278" s="140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40"/>
    </row>
    <row r="279" spans="1:14" s="137" customFormat="1" ht="12.75">
      <c r="A279" s="140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40"/>
    </row>
    <row r="280" spans="1:14" s="137" customFormat="1" ht="12.75">
      <c r="A280" s="140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40"/>
    </row>
    <row r="281" spans="1:14" s="137" customFormat="1" ht="12.75">
      <c r="A281" s="140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40"/>
    </row>
    <row r="282" spans="1:14" s="137" customFormat="1" ht="12.75">
      <c r="A282" s="140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40"/>
    </row>
    <row r="283" spans="1:14" s="137" customFormat="1" ht="12.75">
      <c r="A283" s="140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40"/>
    </row>
    <row r="284" spans="1:14" s="137" customFormat="1" ht="12.75">
      <c r="A284" s="140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40"/>
    </row>
    <row r="285" spans="1:14" s="137" customFormat="1" ht="12.75">
      <c r="A285" s="140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40"/>
    </row>
    <row r="286" spans="1:14" s="137" customFormat="1" ht="12.75">
      <c r="A286" s="140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40"/>
    </row>
    <row r="287" spans="1:14" s="137" customFormat="1" ht="12.75">
      <c r="A287" s="140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40"/>
    </row>
    <row r="288" spans="1:14" s="137" customFormat="1" ht="12.75">
      <c r="A288" s="140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40"/>
    </row>
    <row r="289" spans="1:14" s="137" customFormat="1" ht="12.75">
      <c r="A289" s="140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40"/>
    </row>
    <row r="290" spans="1:14" s="137" customFormat="1" ht="12.75">
      <c r="A290" s="140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40"/>
    </row>
    <row r="291" spans="1:14" s="137" customFormat="1" ht="12.75">
      <c r="A291" s="140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40"/>
    </row>
    <row r="292" spans="1:14" s="137" customFormat="1" ht="12.75">
      <c r="A292" s="140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40"/>
    </row>
    <row r="293" spans="1:14" s="137" customFormat="1" ht="12.75">
      <c r="A293" s="140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40"/>
    </row>
    <row r="294" spans="1:14" s="137" customFormat="1" ht="12.75">
      <c r="A294" s="140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40"/>
    </row>
    <row r="295" spans="1:14" s="137" customFormat="1" ht="12.75">
      <c r="A295" s="140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40"/>
    </row>
    <row r="296" spans="1:14" s="137" customFormat="1" ht="12.75">
      <c r="A296" s="140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40"/>
    </row>
    <row r="297" spans="1:14" s="137" customFormat="1" ht="12.75">
      <c r="A297" s="140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40"/>
    </row>
    <row r="298" spans="1:14" s="137" customFormat="1" ht="12.75">
      <c r="A298" s="140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40"/>
    </row>
    <row r="299" spans="1:14" s="137" customFormat="1" ht="12.75">
      <c r="A299" s="140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40"/>
    </row>
    <row r="300" spans="1:14" s="137" customFormat="1" ht="12.75">
      <c r="A300" s="140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40"/>
    </row>
    <row r="301" spans="1:14" s="137" customFormat="1" ht="12.75">
      <c r="A301" s="140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40"/>
    </row>
  </sheetData>
  <sheetProtection selectLockedCells="1" selectUnlockedCells="1"/>
  <mergeCells count="75">
    <mergeCell ref="A1:Q1"/>
    <mergeCell ref="B2:C2"/>
    <mergeCell ref="D2:E2"/>
    <mergeCell ref="F2:G2"/>
    <mergeCell ref="H2:I2"/>
    <mergeCell ref="J2:K2"/>
    <mergeCell ref="N2:O2"/>
    <mergeCell ref="P2:Q2"/>
    <mergeCell ref="B16:C16"/>
    <mergeCell ref="B8:C8"/>
    <mergeCell ref="B9:C9"/>
    <mergeCell ref="B10:C10"/>
    <mergeCell ref="B11:C11"/>
    <mergeCell ref="B3:C3"/>
    <mergeCell ref="B4:C4"/>
    <mergeCell ref="B5:C5"/>
    <mergeCell ref="B12:C12"/>
    <mergeCell ref="B13:C13"/>
    <mergeCell ref="B15:C15"/>
    <mergeCell ref="B27:C27"/>
    <mergeCell ref="B28:C28"/>
    <mergeCell ref="L2:M2"/>
    <mergeCell ref="B6:C6"/>
    <mergeCell ref="B29:C29"/>
    <mergeCell ref="B19:C19"/>
    <mergeCell ref="B20:C20"/>
    <mergeCell ref="B21:C21"/>
    <mergeCell ref="B23:C23"/>
    <mergeCell ref="B41:C41"/>
    <mergeCell ref="B25:C25"/>
    <mergeCell ref="B42:C42"/>
    <mergeCell ref="B43:C43"/>
    <mergeCell ref="B44:C44"/>
    <mergeCell ref="B30:C30"/>
    <mergeCell ref="B37:C37"/>
    <mergeCell ref="B39:C39"/>
    <mergeCell ref="B40:C40"/>
    <mergeCell ref="B38:C38"/>
    <mergeCell ref="B53:C53"/>
    <mergeCell ref="B54:C54"/>
    <mergeCell ref="B55:C55"/>
    <mergeCell ref="B56:C56"/>
    <mergeCell ref="B45:C45"/>
    <mergeCell ref="B46:C46"/>
    <mergeCell ref="B47:C47"/>
    <mergeCell ref="B51:C51"/>
    <mergeCell ref="B48:C48"/>
    <mergeCell ref="B49:C49"/>
    <mergeCell ref="A67:C67"/>
    <mergeCell ref="D67:M67"/>
    <mergeCell ref="B58:C58"/>
    <mergeCell ref="B59:C59"/>
    <mergeCell ref="B60:C60"/>
    <mergeCell ref="B61:C61"/>
    <mergeCell ref="B62:C62"/>
    <mergeCell ref="B65:C65"/>
    <mergeCell ref="B63:C63"/>
    <mergeCell ref="B70:C70"/>
    <mergeCell ref="D70:M70"/>
    <mergeCell ref="B71:C71"/>
    <mergeCell ref="D71:M71"/>
    <mergeCell ref="A68:C68"/>
    <mergeCell ref="D68:M68"/>
    <mergeCell ref="A69:C69"/>
    <mergeCell ref="D69:M69"/>
    <mergeCell ref="D72:M72"/>
    <mergeCell ref="A73:C73"/>
    <mergeCell ref="B81:C81"/>
    <mergeCell ref="E81:K81"/>
    <mergeCell ref="A75:C75"/>
    <mergeCell ref="A76:C76"/>
    <mergeCell ref="A77:C77"/>
    <mergeCell ref="A78:C78"/>
    <mergeCell ref="A74:C74"/>
    <mergeCell ref="B72:C7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120" zoomScaleNormal="120" zoomScaleSheetLayoutView="140" zoomScalePageLayoutView="0" workbookViewId="0" topLeftCell="A19">
      <selection activeCell="F32" sqref="F32"/>
    </sheetView>
  </sheetViews>
  <sheetFormatPr defaultColWidth="9.140625" defaultRowHeight="12.75"/>
  <cols>
    <col min="1" max="1" width="5.7109375" style="0" bestFit="1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5.7109375" style="0" customWidth="1"/>
    <col min="11" max="11" width="9.140625" style="0" customWidth="1"/>
    <col min="12" max="13" width="9.140625" style="0" hidden="1" customWidth="1"/>
    <col min="14" max="14" width="9.28125" style="0" hidden="1" customWidth="1"/>
    <col min="15" max="20" width="9.140625" style="0" hidden="1" customWidth="1"/>
  </cols>
  <sheetData>
    <row r="1" spans="1:13" ht="25.5" customHeight="1">
      <c r="A1" s="456" t="str">
        <f>+Étlap!A2</f>
        <v>24. hét</v>
      </c>
      <c r="B1" s="457"/>
      <c r="C1" s="327" t="s">
        <v>80</v>
      </c>
      <c r="D1" s="327" t="s">
        <v>81</v>
      </c>
      <c r="E1" s="327" t="s">
        <v>82</v>
      </c>
      <c r="F1" s="327" t="s">
        <v>83</v>
      </c>
      <c r="G1" s="327" t="s">
        <v>84</v>
      </c>
      <c r="H1" s="327" t="s">
        <v>85</v>
      </c>
      <c r="I1" s="327" t="s">
        <v>86</v>
      </c>
      <c r="J1" s="328"/>
      <c r="K1" s="141"/>
      <c r="L1" s="141"/>
      <c r="M1" s="141"/>
    </row>
    <row r="2" spans="1:19" ht="12" customHeight="1">
      <c r="A2" s="329" t="s">
        <v>0</v>
      </c>
      <c r="B2" s="330"/>
      <c r="C2" s="331">
        <v>235</v>
      </c>
      <c r="D2" s="331">
        <v>235</v>
      </c>
      <c r="E2" s="331">
        <v>235</v>
      </c>
      <c r="F2" s="331">
        <v>235</v>
      </c>
      <c r="G2" s="332">
        <v>235</v>
      </c>
      <c r="H2" s="333"/>
      <c r="I2" s="333"/>
      <c r="J2" s="334" t="str">
        <f>A2</f>
        <v>RE1</v>
      </c>
      <c r="K2" s="141"/>
      <c r="L2" s="141"/>
      <c r="M2" s="141">
        <f>+C2*Megrendelőlap!D3</f>
        <v>0</v>
      </c>
      <c r="N2" s="141">
        <f>+D2*Megrendelőlap!F3</f>
        <v>0</v>
      </c>
      <c r="O2" s="141">
        <f>+E2*Megrendelőlap!H3</f>
        <v>0</v>
      </c>
      <c r="P2" s="141">
        <f>+F2*Megrendelőlap!J3</f>
        <v>0</v>
      </c>
      <c r="Q2" s="141">
        <f>+G2*Megrendelőlap!L3</f>
        <v>0</v>
      </c>
      <c r="R2" s="141">
        <f>+H2*Megrendelőlap!N3</f>
        <v>0</v>
      </c>
      <c r="S2" s="141">
        <f>+I2*Megrendelőlap!P3</f>
        <v>0</v>
      </c>
    </row>
    <row r="3" spans="1:19" ht="12" customHeight="1">
      <c r="A3" s="335" t="s">
        <v>2</v>
      </c>
      <c r="B3" s="336"/>
      <c r="C3" s="337">
        <v>295</v>
      </c>
      <c r="D3" s="337">
        <v>260</v>
      </c>
      <c r="E3" s="337">
        <v>255</v>
      </c>
      <c r="F3" s="337">
        <v>260</v>
      </c>
      <c r="G3" s="338">
        <v>440</v>
      </c>
      <c r="H3" s="333"/>
      <c r="I3" s="333"/>
      <c r="J3" s="339" t="str">
        <f>A3</f>
        <v>RE2</v>
      </c>
      <c r="K3" s="141"/>
      <c r="L3" s="141"/>
      <c r="M3" s="141">
        <f>+C3*Megrendelőlap!D4</f>
        <v>0</v>
      </c>
      <c r="N3" s="141">
        <f>+D3*Megrendelőlap!F4</f>
        <v>0</v>
      </c>
      <c r="O3" s="141">
        <f>+E3*Megrendelőlap!H4</f>
        <v>0</v>
      </c>
      <c r="P3" s="141">
        <f>+F3*Megrendelőlap!J4</f>
        <v>0</v>
      </c>
      <c r="Q3" s="141">
        <f>+G3*Megrendelőlap!L4</f>
        <v>0</v>
      </c>
      <c r="R3" s="141">
        <f>+H3*Megrendelőlap!N4</f>
        <v>0</v>
      </c>
      <c r="S3" s="141">
        <f>+I3*Megrendelőlap!P4</f>
        <v>0</v>
      </c>
    </row>
    <row r="4" spans="1:19" ht="12" customHeight="1">
      <c r="A4" s="329" t="s">
        <v>3</v>
      </c>
      <c r="B4" s="336"/>
      <c r="C4" s="337">
        <v>715</v>
      </c>
      <c r="D4" s="337">
        <v>735</v>
      </c>
      <c r="E4" s="337">
        <v>705</v>
      </c>
      <c r="F4" s="337">
        <v>715</v>
      </c>
      <c r="G4" s="338">
        <v>735</v>
      </c>
      <c r="H4" s="340"/>
      <c r="I4" s="333"/>
      <c r="J4" s="334" t="str">
        <f>A4</f>
        <v>A1</v>
      </c>
      <c r="L4" s="141"/>
      <c r="M4" s="141">
        <f>+C4*Megrendelőlap!D5</f>
        <v>0</v>
      </c>
      <c r="N4" s="141">
        <f>+D4*Megrendelőlap!F5</f>
        <v>0</v>
      </c>
      <c r="O4" s="141">
        <f>+E4*Megrendelőlap!H5</f>
        <v>0</v>
      </c>
      <c r="P4" s="141">
        <f>+F4*Megrendelőlap!J5</f>
        <v>0</v>
      </c>
      <c r="Q4" s="141">
        <f>+G4*Megrendelőlap!L5</f>
        <v>0</v>
      </c>
      <c r="R4" s="141">
        <f>+H4*Megrendelőlap!N5</f>
        <v>0</v>
      </c>
      <c r="S4" s="141">
        <f>+I4*Megrendelőlap!P5</f>
        <v>0</v>
      </c>
    </row>
    <row r="5" spans="1:19" ht="12" customHeight="1">
      <c r="A5" s="335" t="s">
        <v>5</v>
      </c>
      <c r="B5" s="336"/>
      <c r="C5" s="337">
        <v>790</v>
      </c>
      <c r="D5" s="337">
        <v>805</v>
      </c>
      <c r="E5" s="337">
        <v>790</v>
      </c>
      <c r="F5" s="337">
        <v>680</v>
      </c>
      <c r="G5" s="338">
        <v>755</v>
      </c>
      <c r="H5" s="333"/>
      <c r="I5" s="333"/>
      <c r="J5" s="334" t="str">
        <f aca="true" t="shared" si="0" ref="J5:J68">A5</f>
        <v>A2</v>
      </c>
      <c r="K5" s="142"/>
      <c r="L5" s="141"/>
      <c r="M5" s="141">
        <f>+C5*Megrendelőlap!D6</f>
        <v>0</v>
      </c>
      <c r="N5" s="141">
        <f>+D5*Megrendelőlap!F6</f>
        <v>0</v>
      </c>
      <c r="O5" s="141">
        <f>+E5*Megrendelőlap!H6</f>
        <v>0</v>
      </c>
      <c r="P5" s="141">
        <f>+F5*Megrendelőlap!J6</f>
        <v>0</v>
      </c>
      <c r="Q5" s="141">
        <f>+G5*Megrendelőlap!L6</f>
        <v>0</v>
      </c>
      <c r="R5" s="141">
        <f>+H5*Megrendelőlap!N6</f>
        <v>0</v>
      </c>
      <c r="S5" s="141">
        <f>+I5*Megrendelőlap!P6</f>
        <v>0</v>
      </c>
    </row>
    <row r="6" spans="1:19" ht="12" customHeight="1">
      <c r="A6" s="335" t="s">
        <v>6</v>
      </c>
      <c r="B6" s="336"/>
      <c r="C6" s="337">
        <v>725</v>
      </c>
      <c r="D6" s="337">
        <v>760</v>
      </c>
      <c r="E6" s="337">
        <v>780</v>
      </c>
      <c r="F6" s="337">
        <v>730</v>
      </c>
      <c r="G6" s="338">
        <v>815</v>
      </c>
      <c r="H6" s="333"/>
      <c r="I6" s="333"/>
      <c r="J6" s="339" t="str">
        <f t="shared" si="0"/>
        <v>A3</v>
      </c>
      <c r="L6" s="141"/>
      <c r="M6" s="141">
        <f>+C6*Megrendelőlap!D7</f>
        <v>0</v>
      </c>
      <c r="N6" s="141">
        <f>+D6*Megrendelőlap!F7</f>
        <v>0</v>
      </c>
      <c r="O6" s="141">
        <f>+E6*Megrendelőlap!H7</f>
        <v>0</v>
      </c>
      <c r="P6" s="141">
        <f>+F6*Megrendelőlap!J7</f>
        <v>0</v>
      </c>
      <c r="Q6" s="141">
        <f>+G6*Megrendelőlap!L7</f>
        <v>0</v>
      </c>
      <c r="R6" s="141">
        <f>+H6*Megrendelőlap!N7</f>
        <v>0</v>
      </c>
      <c r="S6" s="141">
        <f>+I6*Megrendelőlap!P7</f>
        <v>0</v>
      </c>
    </row>
    <row r="7" spans="1:19" ht="12" customHeight="1">
      <c r="A7" s="335" t="s">
        <v>7</v>
      </c>
      <c r="B7" s="336"/>
      <c r="C7" s="337">
        <v>895</v>
      </c>
      <c r="D7" s="337">
        <v>905</v>
      </c>
      <c r="E7" s="337">
        <v>855</v>
      </c>
      <c r="F7" s="341">
        <v>1290</v>
      </c>
      <c r="G7" s="338">
        <v>1255</v>
      </c>
      <c r="H7" s="340"/>
      <c r="I7" s="333"/>
      <c r="J7" s="334" t="str">
        <f t="shared" si="0"/>
        <v>B</v>
      </c>
      <c r="L7" s="141"/>
      <c r="M7" s="141">
        <f>+C7*Megrendelőlap!D8</f>
        <v>0</v>
      </c>
      <c r="N7" s="141">
        <f>+D7*Megrendelőlap!F8</f>
        <v>0</v>
      </c>
      <c r="O7" s="141">
        <f>+E7*Megrendelőlap!H8</f>
        <v>0</v>
      </c>
      <c r="P7" s="141">
        <f>+F8*Megrendelőlap!J8</f>
        <v>0</v>
      </c>
      <c r="Q7" s="141">
        <f>+G7*Megrendelőlap!L8</f>
        <v>0</v>
      </c>
      <c r="R7" s="141">
        <f>+H7*Megrendelőlap!N8</f>
        <v>0</v>
      </c>
      <c r="S7" s="141">
        <f>+I7*Megrendelőlap!P8</f>
        <v>0</v>
      </c>
    </row>
    <row r="8" spans="1:19" ht="12" customHeight="1">
      <c r="A8" s="335" t="s">
        <v>9</v>
      </c>
      <c r="B8" s="336"/>
      <c r="C8" s="337">
        <v>1715</v>
      </c>
      <c r="D8" s="337">
        <v>1620</v>
      </c>
      <c r="E8" s="337">
        <v>1505</v>
      </c>
      <c r="F8" s="337">
        <v>1695</v>
      </c>
      <c r="G8" s="338">
        <v>1730</v>
      </c>
      <c r="H8" s="333"/>
      <c r="I8" s="333"/>
      <c r="J8" s="334" t="str">
        <f t="shared" si="0"/>
        <v>C</v>
      </c>
      <c r="L8" s="141"/>
      <c r="M8" s="141">
        <f>+C8*Megrendelőlap!D9</f>
        <v>0</v>
      </c>
      <c r="N8" s="141">
        <f>+D8*Megrendelőlap!F9</f>
        <v>0</v>
      </c>
      <c r="O8" s="141">
        <f>+E8*Megrendelőlap!H9</f>
        <v>0</v>
      </c>
      <c r="P8" s="141">
        <f>+F9*Megrendelőlap!J9</f>
        <v>0</v>
      </c>
      <c r="Q8" s="141">
        <f>+G8*Megrendelőlap!L9</f>
        <v>0</v>
      </c>
      <c r="R8" s="141">
        <f>+H8*Megrendelőlap!N9</f>
        <v>0</v>
      </c>
      <c r="S8" s="141">
        <f>+I8*Megrendelőlap!P9</f>
        <v>0</v>
      </c>
    </row>
    <row r="9" spans="1:19" ht="12" customHeight="1">
      <c r="A9" s="335" t="s">
        <v>11</v>
      </c>
      <c r="B9" s="336"/>
      <c r="C9" s="337">
        <v>745</v>
      </c>
      <c r="D9" s="337">
        <v>780</v>
      </c>
      <c r="E9" s="337">
        <v>830</v>
      </c>
      <c r="F9" s="337">
        <v>755</v>
      </c>
      <c r="G9" s="338">
        <v>705</v>
      </c>
      <c r="H9" s="333"/>
      <c r="I9" s="333"/>
      <c r="J9" s="339" t="str">
        <f t="shared" si="0"/>
        <v>D</v>
      </c>
      <c r="K9" s="143"/>
      <c r="L9" s="141"/>
      <c r="M9" s="141">
        <f>+C9*Megrendelőlap!D10</f>
        <v>0</v>
      </c>
      <c r="N9" s="141">
        <f>+D9*Megrendelőlap!F10</f>
        <v>0</v>
      </c>
      <c r="O9" s="141">
        <f>+E9*Megrendelőlap!H10</f>
        <v>0</v>
      </c>
      <c r="P9" s="141">
        <f>+F10*Megrendelőlap!J10</f>
        <v>0</v>
      </c>
      <c r="Q9" s="141">
        <f>+G9*Megrendelőlap!L10</f>
        <v>0</v>
      </c>
      <c r="R9" s="141">
        <f>+H9*Megrendelőlap!N10</f>
        <v>0</v>
      </c>
      <c r="S9" s="141">
        <f>+I9*Megrendelőlap!P10</f>
        <v>0</v>
      </c>
    </row>
    <row r="10" spans="1:19" ht="12" customHeight="1">
      <c r="A10" s="335" t="s">
        <v>87</v>
      </c>
      <c r="B10" s="336"/>
      <c r="C10" s="337">
        <v>1605</v>
      </c>
      <c r="D10" s="337">
        <v>1485</v>
      </c>
      <c r="E10" s="337">
        <v>1530</v>
      </c>
      <c r="F10" s="337">
        <v>1505</v>
      </c>
      <c r="G10" s="338">
        <v>1605</v>
      </c>
      <c r="H10" s="333"/>
      <c r="I10" s="333"/>
      <c r="J10" s="334" t="str">
        <f t="shared" si="0"/>
        <v>E1</v>
      </c>
      <c r="L10" s="141"/>
      <c r="M10" s="141">
        <f>+C10*Megrendelőlap!D11</f>
        <v>0</v>
      </c>
      <c r="N10" s="141">
        <f>+D10*Megrendelőlap!F11</f>
        <v>0</v>
      </c>
      <c r="O10" s="141">
        <f>+E10*Megrendelőlap!H11</f>
        <v>0</v>
      </c>
      <c r="P10" s="141">
        <f>+F11*Megrendelőlap!J11</f>
        <v>0</v>
      </c>
      <c r="Q10" s="141">
        <f>+G10*Megrendelőlap!L11</f>
        <v>0</v>
      </c>
      <c r="R10" s="141">
        <f>+H10*Megrendelőlap!N11</f>
        <v>0</v>
      </c>
      <c r="S10" s="141">
        <f>+I10*Megrendelőlap!P11</f>
        <v>0</v>
      </c>
    </row>
    <row r="11" spans="1:19" ht="12" customHeight="1">
      <c r="A11" s="335" t="s">
        <v>88</v>
      </c>
      <c r="B11" s="336"/>
      <c r="C11" s="342"/>
      <c r="D11" s="337">
        <v>1490</v>
      </c>
      <c r="E11" s="337">
        <v>1645</v>
      </c>
      <c r="F11" s="337">
        <v>1490</v>
      </c>
      <c r="G11" s="343"/>
      <c r="H11" s="333"/>
      <c r="I11" s="333"/>
      <c r="J11" s="334" t="str">
        <f t="shared" si="0"/>
        <v>E2</v>
      </c>
      <c r="L11" s="141"/>
      <c r="M11" s="141">
        <f>+C11*Megrendelőlap!D12</f>
        <v>0</v>
      </c>
      <c r="N11" s="141">
        <f>+D11*Megrendelőlap!F12</f>
        <v>0</v>
      </c>
      <c r="O11" s="141">
        <f>+E11*Megrendelőlap!H12</f>
        <v>0</v>
      </c>
      <c r="P11" s="141">
        <f>+F12*Megrendelőlap!J12</f>
        <v>0</v>
      </c>
      <c r="Q11" s="141">
        <f>+G12*Megrendelőlap!L12</f>
        <v>0</v>
      </c>
      <c r="R11" s="141">
        <f>+H11*Megrendelőlap!N12</f>
        <v>0</v>
      </c>
      <c r="S11" s="141">
        <f>+I11*Megrendelőlap!P12</f>
        <v>0</v>
      </c>
    </row>
    <row r="12" spans="1:19" ht="12" customHeight="1">
      <c r="A12" s="335" t="s">
        <v>89</v>
      </c>
      <c r="B12" s="336"/>
      <c r="C12" s="337">
        <v>1475</v>
      </c>
      <c r="D12" s="337">
        <v>1505</v>
      </c>
      <c r="E12" s="337">
        <v>1510</v>
      </c>
      <c r="F12" s="337">
        <v>1485</v>
      </c>
      <c r="G12" s="338">
        <v>1475</v>
      </c>
      <c r="H12" s="333"/>
      <c r="I12" s="333"/>
      <c r="J12" s="339" t="str">
        <f t="shared" si="0"/>
        <v>F1</v>
      </c>
      <c r="L12" s="141"/>
      <c r="M12" s="141">
        <f>+C12*Megrendelőlap!D13</f>
        <v>0</v>
      </c>
      <c r="N12" s="141">
        <f>+D12*Megrendelőlap!F13</f>
        <v>0</v>
      </c>
      <c r="O12" s="141">
        <f>+E12*Megrendelőlap!H13</f>
        <v>0</v>
      </c>
      <c r="P12" s="141">
        <f>+F13*Megrendelőlap!J13</f>
        <v>0</v>
      </c>
      <c r="Q12" s="141">
        <f>+G13*Megrendelőlap!L13</f>
        <v>0</v>
      </c>
      <c r="R12" s="141">
        <f>+H12*Megrendelőlap!N13</f>
        <v>0</v>
      </c>
      <c r="S12" s="141">
        <f>+I12*Megrendelőlap!P13</f>
        <v>0</v>
      </c>
    </row>
    <row r="13" spans="1:19" ht="12" customHeight="1">
      <c r="A13" s="335" t="s">
        <v>90</v>
      </c>
      <c r="B13" s="336"/>
      <c r="C13" s="337">
        <v>1485</v>
      </c>
      <c r="D13" s="337">
        <v>1490</v>
      </c>
      <c r="E13" s="337">
        <v>1515</v>
      </c>
      <c r="F13" s="337">
        <v>1510</v>
      </c>
      <c r="G13" s="338">
        <v>1505</v>
      </c>
      <c r="H13" s="333"/>
      <c r="I13" s="333"/>
      <c r="J13" s="334" t="str">
        <f t="shared" si="0"/>
        <v>F2</v>
      </c>
      <c r="L13" s="141"/>
      <c r="M13" s="141">
        <f>+C13*Megrendelőlap!D14</f>
        <v>0</v>
      </c>
      <c r="N13" s="141">
        <f>+D13*Megrendelőlap!F14</f>
        <v>0</v>
      </c>
      <c r="O13" s="141">
        <f>+E13*Megrendelőlap!H14</f>
        <v>0</v>
      </c>
      <c r="P13" s="141">
        <f>+F14*Megrendelőlap!J14</f>
        <v>0</v>
      </c>
      <c r="Q13" s="141">
        <f>+G14*Megrendelőlap!L14</f>
        <v>0</v>
      </c>
      <c r="R13" s="141">
        <f>+H13*Megrendelőlap!N14</f>
        <v>0</v>
      </c>
      <c r="S13" s="141">
        <f>+I13*Megrendelőlap!P14</f>
        <v>0</v>
      </c>
    </row>
    <row r="14" spans="1:19" ht="12" customHeight="1">
      <c r="A14" s="335" t="s">
        <v>17</v>
      </c>
      <c r="B14" s="336"/>
      <c r="C14" s="337">
        <v>1530</v>
      </c>
      <c r="D14" s="337">
        <v>1575</v>
      </c>
      <c r="E14" s="337">
        <v>1435</v>
      </c>
      <c r="F14" s="337">
        <v>1505</v>
      </c>
      <c r="G14" s="338">
        <v>1450</v>
      </c>
      <c r="H14" s="340"/>
      <c r="I14" s="333"/>
      <c r="J14" s="334" t="str">
        <f t="shared" si="0"/>
        <v>G</v>
      </c>
      <c r="L14" s="141"/>
      <c r="M14" s="141">
        <f>+C14*Megrendelőlap!D15</f>
        <v>0</v>
      </c>
      <c r="N14" s="141">
        <f>+D14*Megrendelőlap!F15</f>
        <v>0</v>
      </c>
      <c r="O14" s="141">
        <f>+E14*Megrendelőlap!H15</f>
        <v>0</v>
      </c>
      <c r="P14" s="141">
        <f>+F15*Megrendelőlap!J15</f>
        <v>0</v>
      </c>
      <c r="Q14" s="141">
        <f>+G15*Megrendelőlap!L15</f>
        <v>0</v>
      </c>
      <c r="R14" s="141">
        <f>+H14*Megrendelőlap!N15</f>
        <v>0</v>
      </c>
      <c r="S14" s="141">
        <f>+I14*Megrendelőlap!P15</f>
        <v>0</v>
      </c>
    </row>
    <row r="15" spans="1:19" ht="12" customHeight="1">
      <c r="A15" s="335" t="s">
        <v>19</v>
      </c>
      <c r="B15" s="336"/>
      <c r="C15" s="337">
        <v>1570</v>
      </c>
      <c r="D15" s="337">
        <v>1540</v>
      </c>
      <c r="E15" s="337">
        <v>1560</v>
      </c>
      <c r="F15" s="337">
        <v>1550</v>
      </c>
      <c r="G15" s="338">
        <v>1590</v>
      </c>
      <c r="H15" s="340"/>
      <c r="I15" s="333"/>
      <c r="J15" s="339" t="str">
        <f t="shared" si="0"/>
        <v>H1</v>
      </c>
      <c r="L15" s="141"/>
      <c r="M15" s="141">
        <f>+C15*Megrendelőlap!D16</f>
        <v>0</v>
      </c>
      <c r="N15" s="141">
        <f>+D15*Megrendelőlap!F16</f>
        <v>0</v>
      </c>
      <c r="O15" s="141">
        <f>+E15*Megrendelőlap!H16</f>
        <v>0</v>
      </c>
      <c r="P15" s="141">
        <f>+F16*Megrendelőlap!J16</f>
        <v>0</v>
      </c>
      <c r="Q15" s="141">
        <f>+G16*Megrendelőlap!L16</f>
        <v>0</v>
      </c>
      <c r="R15" s="141">
        <f>+H15*Megrendelőlap!N16</f>
        <v>0</v>
      </c>
      <c r="S15" s="141">
        <f>+I15*Megrendelőlap!P16</f>
        <v>0</v>
      </c>
    </row>
    <row r="16" spans="1:19" ht="12" customHeight="1">
      <c r="A16" s="335" t="s">
        <v>21</v>
      </c>
      <c r="B16" s="336"/>
      <c r="C16" s="337">
        <v>1650</v>
      </c>
      <c r="D16" s="337">
        <v>1630</v>
      </c>
      <c r="E16" s="337">
        <v>1650</v>
      </c>
      <c r="F16" s="337">
        <v>1660</v>
      </c>
      <c r="G16" s="338">
        <v>1720</v>
      </c>
      <c r="H16" s="333"/>
      <c r="I16" s="333"/>
      <c r="J16" s="334" t="str">
        <f t="shared" si="0"/>
        <v>H2</v>
      </c>
      <c r="L16" s="141"/>
      <c r="M16" s="141">
        <f>+C16*Megrendelőlap!D17</f>
        <v>0</v>
      </c>
      <c r="N16" s="141">
        <f>+D16*Megrendelőlap!F17</f>
        <v>0</v>
      </c>
      <c r="O16" s="141">
        <f>+E16*Megrendelőlap!H17</f>
        <v>0</v>
      </c>
      <c r="P16" s="141">
        <f>+F17*Megrendelőlap!J17</f>
        <v>0</v>
      </c>
      <c r="Q16" s="141">
        <f>+G17*Megrendelőlap!L17</f>
        <v>0</v>
      </c>
      <c r="R16" s="141">
        <f>+H16*Megrendelőlap!N17</f>
        <v>0</v>
      </c>
      <c r="S16" s="141">
        <f>+I16*Megrendelőlap!P17</f>
        <v>0</v>
      </c>
    </row>
    <row r="17" spans="1:19" ht="12" customHeight="1">
      <c r="A17" s="335" t="s">
        <v>419</v>
      </c>
      <c r="B17" s="336"/>
      <c r="C17" s="337">
        <v>1945</v>
      </c>
      <c r="D17" s="337">
        <v>1990</v>
      </c>
      <c r="E17" s="337">
        <v>2005</v>
      </c>
      <c r="F17" s="337">
        <v>1995</v>
      </c>
      <c r="G17" s="338">
        <v>2195</v>
      </c>
      <c r="H17" s="333"/>
      <c r="I17" s="333"/>
      <c r="J17" s="334" t="str">
        <f t="shared" si="0"/>
        <v>H3</v>
      </c>
      <c r="L17" s="141"/>
      <c r="M17" s="141"/>
      <c r="N17" s="141"/>
      <c r="O17" s="141"/>
      <c r="P17" s="141"/>
      <c r="Q17" s="141"/>
      <c r="R17" s="141"/>
      <c r="S17" s="141"/>
    </row>
    <row r="18" spans="1:19" ht="12" customHeight="1">
      <c r="A18" s="335" t="s">
        <v>23</v>
      </c>
      <c r="B18" s="336"/>
      <c r="C18" s="337">
        <v>1750</v>
      </c>
      <c r="D18" s="337">
        <v>1630</v>
      </c>
      <c r="E18" s="337">
        <v>1720</v>
      </c>
      <c r="F18" s="337">
        <v>1705</v>
      </c>
      <c r="G18" s="338">
        <v>1715</v>
      </c>
      <c r="H18" s="340"/>
      <c r="I18" s="333"/>
      <c r="J18" s="339" t="str">
        <f t="shared" si="0"/>
        <v>I</v>
      </c>
      <c r="L18" s="141"/>
      <c r="M18" s="141">
        <f>+C18*Megrendelőlap!D19</f>
        <v>0</v>
      </c>
      <c r="N18" s="141">
        <f>+D18*Megrendelőlap!F19</f>
        <v>0</v>
      </c>
      <c r="O18" s="141">
        <f>+E18*Megrendelőlap!H19</f>
        <v>0</v>
      </c>
      <c r="P18" s="141">
        <f>+F19*Megrendelőlap!J19</f>
        <v>0</v>
      </c>
      <c r="Q18" s="141">
        <f>+G19*Megrendelőlap!L19</f>
        <v>0</v>
      </c>
      <c r="R18" s="141">
        <f>+H18*Megrendelőlap!N19</f>
        <v>0</v>
      </c>
      <c r="S18" s="141">
        <f>+I18*Megrendelőlap!P19</f>
        <v>0</v>
      </c>
    </row>
    <row r="19" spans="1:19" ht="12" customHeight="1">
      <c r="A19" s="335" t="s">
        <v>25</v>
      </c>
      <c r="B19" s="336"/>
      <c r="C19" s="337">
        <v>1805</v>
      </c>
      <c r="D19" s="337">
        <v>1740</v>
      </c>
      <c r="E19" s="337">
        <v>1830</v>
      </c>
      <c r="F19" s="337">
        <v>1760</v>
      </c>
      <c r="G19" s="338">
        <v>1770</v>
      </c>
      <c r="H19" s="333"/>
      <c r="I19" s="333"/>
      <c r="J19" s="334" t="str">
        <f t="shared" si="0"/>
        <v>J</v>
      </c>
      <c r="L19" s="141"/>
      <c r="M19" s="141">
        <f>+C19*Megrendelőlap!D20</f>
        <v>0</v>
      </c>
      <c r="N19" s="141">
        <f>+D19*Megrendelőlap!F20</f>
        <v>0</v>
      </c>
      <c r="O19" s="141">
        <f>+E19*Megrendelőlap!H20</f>
        <v>0</v>
      </c>
      <c r="P19" s="141">
        <f>+F20*Megrendelőlap!J20</f>
        <v>0</v>
      </c>
      <c r="Q19" s="141">
        <f>+G20*Megrendelőlap!L20</f>
        <v>0</v>
      </c>
      <c r="R19" s="141">
        <f>+H19*Megrendelőlap!N20</f>
        <v>0</v>
      </c>
      <c r="S19" s="141">
        <f>+I19*Megrendelőlap!P20</f>
        <v>0</v>
      </c>
    </row>
    <row r="20" spans="1:19" ht="12" customHeight="1">
      <c r="A20" s="335" t="s">
        <v>92</v>
      </c>
      <c r="B20" s="336"/>
      <c r="C20" s="337">
        <v>1730</v>
      </c>
      <c r="D20" s="337">
        <v>1660</v>
      </c>
      <c r="E20" s="337">
        <v>1750</v>
      </c>
      <c r="F20" s="337">
        <v>1755</v>
      </c>
      <c r="G20" s="338">
        <v>1740</v>
      </c>
      <c r="H20" s="340"/>
      <c r="I20" s="333"/>
      <c r="J20" s="334" t="str">
        <f t="shared" si="0"/>
        <v>K1</v>
      </c>
      <c r="L20" s="141"/>
      <c r="M20" s="141">
        <f>+C20*Megrendelőlap!D21</f>
        <v>0</v>
      </c>
      <c r="N20" s="141">
        <f>+D20*Megrendelőlap!F21</f>
        <v>0</v>
      </c>
      <c r="O20" s="141">
        <f>+E20*Megrendelőlap!H21</f>
        <v>0</v>
      </c>
      <c r="P20" s="141">
        <f>+F21*Megrendelőlap!J21</f>
        <v>0</v>
      </c>
      <c r="Q20" s="141">
        <f>+G21*Megrendelőlap!L21</f>
        <v>0</v>
      </c>
      <c r="R20" s="141">
        <f>+H20*Megrendelőlap!N21</f>
        <v>0</v>
      </c>
      <c r="S20" s="141">
        <f>+I20*Megrendelőlap!P21</f>
        <v>0</v>
      </c>
    </row>
    <row r="21" spans="1:19" ht="12" customHeight="1">
      <c r="A21" s="335" t="s">
        <v>93</v>
      </c>
      <c r="B21" s="336"/>
      <c r="C21" s="337">
        <v>1740</v>
      </c>
      <c r="D21" s="337">
        <v>1615</v>
      </c>
      <c r="E21" s="337">
        <v>1770</v>
      </c>
      <c r="F21" s="337">
        <v>1790</v>
      </c>
      <c r="G21" s="338">
        <v>1730</v>
      </c>
      <c r="H21" s="340"/>
      <c r="I21" s="333"/>
      <c r="J21" s="339" t="str">
        <f t="shared" si="0"/>
        <v>K2</v>
      </c>
      <c r="L21" s="141"/>
      <c r="M21" s="141">
        <f>+C21*Megrendelőlap!D22</f>
        <v>0</v>
      </c>
      <c r="N21" s="141">
        <f>+D21*Megrendelőlap!F22</f>
        <v>0</v>
      </c>
      <c r="O21" s="141">
        <f>+E21*Megrendelőlap!H22</f>
        <v>0</v>
      </c>
      <c r="P21" s="141">
        <f>+F22*Megrendelőlap!J22</f>
        <v>0</v>
      </c>
      <c r="Q21" s="141">
        <f>+G22*Megrendelőlap!L22</f>
        <v>0</v>
      </c>
      <c r="R21" s="141">
        <f>+H21*Megrendelőlap!N22</f>
        <v>0</v>
      </c>
      <c r="S21" s="141">
        <f>+I21*Megrendelőlap!P22</f>
        <v>0</v>
      </c>
    </row>
    <row r="22" spans="1:19" ht="12" customHeight="1">
      <c r="A22" s="335" t="s">
        <v>94</v>
      </c>
      <c r="B22" s="336"/>
      <c r="C22" s="337">
        <v>1810</v>
      </c>
      <c r="D22" s="337">
        <v>1765</v>
      </c>
      <c r="E22" s="337">
        <v>1755</v>
      </c>
      <c r="F22" s="337">
        <v>1765</v>
      </c>
      <c r="G22" s="338">
        <v>1750</v>
      </c>
      <c r="H22" s="333"/>
      <c r="I22" s="333"/>
      <c r="J22" s="334" t="str">
        <f t="shared" si="0"/>
        <v>L1</v>
      </c>
      <c r="L22" s="141"/>
      <c r="M22" s="141">
        <f>+C22*Megrendelőlap!D23</f>
        <v>0</v>
      </c>
      <c r="N22" s="141">
        <f>+D22*Megrendelőlap!F23</f>
        <v>0</v>
      </c>
      <c r="O22" s="141">
        <f>+E22*Megrendelőlap!H23</f>
        <v>0</v>
      </c>
      <c r="P22" s="141">
        <f>+F23*Megrendelőlap!J23</f>
        <v>0</v>
      </c>
      <c r="Q22" s="141">
        <f>+G23*Megrendelőlap!L23</f>
        <v>0</v>
      </c>
      <c r="R22" s="141">
        <f>+H22*Megrendelőlap!N23</f>
        <v>0</v>
      </c>
      <c r="S22" s="141">
        <f>+I22*Megrendelőlap!P23</f>
        <v>0</v>
      </c>
    </row>
    <row r="23" spans="1:19" ht="12" customHeight="1">
      <c r="A23" s="335" t="s">
        <v>95</v>
      </c>
      <c r="B23" s="336"/>
      <c r="C23" s="337">
        <v>1865</v>
      </c>
      <c r="D23" s="337">
        <v>2050</v>
      </c>
      <c r="E23" s="337">
        <v>1740</v>
      </c>
      <c r="F23" s="337">
        <v>1805</v>
      </c>
      <c r="G23" s="338">
        <v>1770</v>
      </c>
      <c r="H23" s="333"/>
      <c r="I23" s="333"/>
      <c r="J23" s="334" t="str">
        <f t="shared" si="0"/>
        <v>L2</v>
      </c>
      <c r="L23" s="141"/>
      <c r="M23" s="141">
        <f>+C23*Megrendelőlap!D24</f>
        <v>0</v>
      </c>
      <c r="N23" s="141">
        <f>+D23*Megrendelőlap!F24</f>
        <v>0</v>
      </c>
      <c r="O23" s="141">
        <f>+E23*Megrendelőlap!H24</f>
        <v>0</v>
      </c>
      <c r="P23" s="141">
        <f>+F24*Megrendelőlap!J24</f>
        <v>0</v>
      </c>
      <c r="Q23" s="141">
        <f>+G24*Megrendelőlap!L24</f>
        <v>0</v>
      </c>
      <c r="R23" s="141">
        <f>+H23*Megrendelőlap!N24</f>
        <v>0</v>
      </c>
      <c r="S23" s="141">
        <f>+I23*Megrendelőlap!P24</f>
        <v>0</v>
      </c>
    </row>
    <row r="24" spans="1:19" ht="12" customHeight="1">
      <c r="A24" s="335" t="s">
        <v>96</v>
      </c>
      <c r="B24" s="336"/>
      <c r="C24" s="337">
        <v>1740</v>
      </c>
      <c r="D24" s="337">
        <v>1795</v>
      </c>
      <c r="E24" s="337">
        <v>1790</v>
      </c>
      <c r="F24" s="337">
        <v>1945</v>
      </c>
      <c r="G24" s="338">
        <v>1775</v>
      </c>
      <c r="H24" s="340"/>
      <c r="I24" s="333"/>
      <c r="J24" s="339" t="str">
        <f t="shared" si="0"/>
        <v>M1</v>
      </c>
      <c r="L24" s="141"/>
      <c r="M24" s="141">
        <f>+C24*Megrendelőlap!D25</f>
        <v>0</v>
      </c>
      <c r="N24" s="141">
        <f>+D24*Megrendelőlap!F25</f>
        <v>0</v>
      </c>
      <c r="O24" s="141">
        <f>+E24*Megrendelőlap!H25</f>
        <v>0</v>
      </c>
      <c r="P24" s="141">
        <f>+F25*Megrendelőlap!J25</f>
        <v>0</v>
      </c>
      <c r="Q24" s="141">
        <f>+G25*Megrendelőlap!L25</f>
        <v>0</v>
      </c>
      <c r="R24" s="141">
        <f>+H24*Megrendelőlap!N25</f>
        <v>0</v>
      </c>
      <c r="S24" s="141">
        <f>+I24*Megrendelőlap!P25</f>
        <v>0</v>
      </c>
    </row>
    <row r="25" spans="1:19" ht="12" customHeight="1">
      <c r="A25" s="335" t="s">
        <v>97</v>
      </c>
      <c r="B25" s="336"/>
      <c r="C25" s="337">
        <v>1795</v>
      </c>
      <c r="D25" s="337">
        <v>1805</v>
      </c>
      <c r="E25" s="337">
        <v>1810</v>
      </c>
      <c r="F25" s="337">
        <v>1860</v>
      </c>
      <c r="G25" s="338">
        <v>1780</v>
      </c>
      <c r="H25" s="340"/>
      <c r="I25" s="333"/>
      <c r="J25" s="334" t="str">
        <f t="shared" si="0"/>
        <v>M2</v>
      </c>
      <c r="L25" s="141"/>
      <c r="M25" s="141">
        <f>+C25*Megrendelőlap!D26</f>
        <v>0</v>
      </c>
      <c r="N25" s="141">
        <f>+D25*Megrendelőlap!F26</f>
        <v>0</v>
      </c>
      <c r="O25" s="141">
        <f>+E25*Megrendelőlap!H26</f>
        <v>0</v>
      </c>
      <c r="P25" s="141">
        <f>+F26*Megrendelőlap!J26</f>
        <v>0</v>
      </c>
      <c r="Q25" s="141">
        <f>+G26*Megrendelőlap!L26</f>
        <v>0</v>
      </c>
      <c r="R25" s="141">
        <f>+H25*Megrendelőlap!N26</f>
        <v>0</v>
      </c>
      <c r="S25" s="141">
        <f>+I25*Megrendelőlap!P26</f>
        <v>0</v>
      </c>
    </row>
    <row r="26" spans="1:19" ht="12" customHeight="1">
      <c r="A26" s="335" t="s">
        <v>29</v>
      </c>
      <c r="B26" s="336"/>
      <c r="C26" s="337">
        <v>1880</v>
      </c>
      <c r="D26" s="337">
        <v>1775</v>
      </c>
      <c r="E26" s="337">
        <v>1815</v>
      </c>
      <c r="F26" s="337">
        <v>1840</v>
      </c>
      <c r="G26" s="338">
        <v>1750</v>
      </c>
      <c r="H26" s="333"/>
      <c r="I26" s="333"/>
      <c r="J26" s="334" t="str">
        <f t="shared" si="0"/>
        <v>N</v>
      </c>
      <c r="L26" s="141"/>
      <c r="M26" s="141">
        <f>+C26*Megrendelőlap!D27</f>
        <v>0</v>
      </c>
      <c r="N26" s="141">
        <f>+D26*Megrendelőlap!F27</f>
        <v>0</v>
      </c>
      <c r="O26" s="141">
        <f>+E26*Megrendelőlap!H27</f>
        <v>0</v>
      </c>
      <c r="P26" s="141">
        <f>+F27*Megrendelőlap!J27</f>
        <v>0</v>
      </c>
      <c r="Q26" s="141">
        <f>+G27*Megrendelőlap!L27</f>
        <v>0</v>
      </c>
      <c r="R26" s="141">
        <f>+H26*Megrendelőlap!N27</f>
        <v>0</v>
      </c>
      <c r="S26" s="141">
        <f>+I26*Megrendelőlap!P27</f>
        <v>0</v>
      </c>
    </row>
    <row r="27" spans="1:19" ht="12" customHeight="1">
      <c r="A27" s="335" t="s">
        <v>98</v>
      </c>
      <c r="B27" s="336"/>
      <c r="C27" s="337">
        <v>1830</v>
      </c>
      <c r="D27" s="337">
        <v>1905</v>
      </c>
      <c r="E27" s="337">
        <v>1945</v>
      </c>
      <c r="F27" s="337">
        <v>1730</v>
      </c>
      <c r="G27" s="338">
        <v>1805</v>
      </c>
      <c r="H27" s="333"/>
      <c r="I27" s="333"/>
      <c r="J27" s="339" t="str">
        <f t="shared" si="0"/>
        <v>O1</v>
      </c>
      <c r="L27" s="141"/>
      <c r="M27" s="141">
        <f>+C27*Megrendelőlap!D28</f>
        <v>0</v>
      </c>
      <c r="N27" s="141">
        <f>+D27*Megrendelőlap!F28</f>
        <v>0</v>
      </c>
      <c r="O27" s="141">
        <f>+E27*Megrendelőlap!H28</f>
        <v>0</v>
      </c>
      <c r="P27" s="141">
        <f>+F28*Megrendelőlap!J28</f>
        <v>0</v>
      </c>
      <c r="Q27" s="141">
        <f>+G28*Megrendelőlap!L28</f>
        <v>0</v>
      </c>
      <c r="R27" s="141">
        <f>+H27*Megrendelőlap!N28</f>
        <v>0</v>
      </c>
      <c r="S27" s="141">
        <f>+I27*Megrendelőlap!P28</f>
        <v>0</v>
      </c>
    </row>
    <row r="28" spans="1:19" ht="12" customHeight="1" thickBot="1">
      <c r="A28" s="344" t="s">
        <v>100</v>
      </c>
      <c r="B28" s="345"/>
      <c r="C28" s="346">
        <v>2150</v>
      </c>
      <c r="D28" s="346">
        <v>2155</v>
      </c>
      <c r="E28" s="346">
        <v>1905</v>
      </c>
      <c r="F28" s="346">
        <v>2010</v>
      </c>
      <c r="G28" s="347">
        <v>1850</v>
      </c>
      <c r="H28" s="348"/>
      <c r="I28" s="348"/>
      <c r="J28" s="334" t="str">
        <f t="shared" si="0"/>
        <v>O2</v>
      </c>
      <c r="L28" s="141"/>
      <c r="M28" s="141">
        <f>+C28*Megrendelőlap!D29</f>
        <v>0</v>
      </c>
      <c r="N28" s="141">
        <f>+D28*Megrendelőlap!F29</f>
        <v>0</v>
      </c>
      <c r="O28" s="141">
        <f>+E28*Megrendelőlap!H29</f>
        <v>0</v>
      </c>
      <c r="P28" s="141" t="e">
        <f>+#REF!*Megrendelőlap!J29</f>
        <v>#REF!</v>
      </c>
      <c r="Q28" s="141" t="e">
        <f>+#REF!*Megrendelőlap!L29</f>
        <v>#REF!</v>
      </c>
      <c r="R28" s="141">
        <f>+H28*Megrendelőlap!N29</f>
        <v>0</v>
      </c>
      <c r="S28" s="141">
        <f>+I28*Megrendelőlap!P29</f>
        <v>0</v>
      </c>
    </row>
    <row r="29" spans="1:19" ht="12" customHeight="1">
      <c r="A29" s="329" t="s">
        <v>34</v>
      </c>
      <c r="B29" s="349">
        <v>6750</v>
      </c>
      <c r="C29" s="331">
        <v>1535</v>
      </c>
      <c r="D29" s="331">
        <v>1530</v>
      </c>
      <c r="E29" s="331">
        <v>1560</v>
      </c>
      <c r="F29" s="331">
        <v>1595</v>
      </c>
      <c r="G29" s="332">
        <v>1580</v>
      </c>
      <c r="H29" s="340"/>
      <c r="I29" s="333"/>
      <c r="J29" s="334" t="str">
        <f t="shared" si="0"/>
        <v>PN</v>
      </c>
      <c r="L29" s="141">
        <f>+B29*Megrendelőlap!C31</f>
        <v>0</v>
      </c>
      <c r="M29" s="141">
        <f>+C29*Megrendelőlap!D31</f>
        <v>0</v>
      </c>
      <c r="N29" s="141">
        <f>+D29*Megrendelőlap!F31</f>
        <v>0</v>
      </c>
      <c r="O29" s="141">
        <f>+E29*Megrendelőlap!H31</f>
        <v>0</v>
      </c>
      <c r="P29" s="141">
        <f>+F29*Megrendelőlap!J31</f>
        <v>0</v>
      </c>
      <c r="Q29" s="141">
        <f>+G29*Megrendelőlap!L31</f>
        <v>0</v>
      </c>
      <c r="R29" s="141">
        <f>+H29*Megrendelőlap!N31</f>
        <v>0</v>
      </c>
      <c r="S29" s="141">
        <f>+I29*Megrendelőlap!P31</f>
        <v>0</v>
      </c>
    </row>
    <row r="30" spans="1:19" ht="12" customHeight="1">
      <c r="A30" s="335" t="s">
        <v>35</v>
      </c>
      <c r="B30" s="350">
        <v>8050</v>
      </c>
      <c r="C30" s="337">
        <v>1945</v>
      </c>
      <c r="D30" s="337">
        <v>1835</v>
      </c>
      <c r="E30" s="337">
        <v>1825</v>
      </c>
      <c r="F30" s="337">
        <v>1845</v>
      </c>
      <c r="G30" s="338">
        <v>1950</v>
      </c>
      <c r="H30" s="340"/>
      <c r="I30" s="333"/>
      <c r="J30" s="339" t="str">
        <f t="shared" si="0"/>
        <v>P</v>
      </c>
      <c r="L30" s="141">
        <f>+B30*Megrendelőlap!C32</f>
        <v>0</v>
      </c>
      <c r="M30" s="141">
        <f>+C30*Megrendelőlap!D32</f>
        <v>0</v>
      </c>
      <c r="N30" s="141">
        <f>+D30*Megrendelőlap!F32</f>
        <v>0</v>
      </c>
      <c r="O30" s="141">
        <f>+E30*Megrendelőlap!H32</f>
        <v>0</v>
      </c>
      <c r="P30" s="141">
        <f>+F30*Megrendelőlap!J32</f>
        <v>0</v>
      </c>
      <c r="Q30" s="141">
        <f>+G30*Megrendelőlap!L32</f>
        <v>0</v>
      </c>
      <c r="R30" s="141">
        <f>+H30*Megrendelőlap!N32</f>
        <v>0</v>
      </c>
      <c r="S30" s="141">
        <f>+I30*Megrendelőlap!P32</f>
        <v>0</v>
      </c>
    </row>
    <row r="31" spans="1:19" ht="12" customHeight="1">
      <c r="A31" s="335" t="s">
        <v>36</v>
      </c>
      <c r="B31" s="350">
        <v>8750</v>
      </c>
      <c r="C31" s="337">
        <v>1885</v>
      </c>
      <c r="D31" s="337">
        <v>2075</v>
      </c>
      <c r="E31" s="337">
        <v>2105</v>
      </c>
      <c r="F31" s="337">
        <v>1815</v>
      </c>
      <c r="G31" s="338">
        <v>2020</v>
      </c>
      <c r="H31" s="340"/>
      <c r="I31" s="333"/>
      <c r="J31" s="334" t="str">
        <f t="shared" si="0"/>
        <v>Q</v>
      </c>
      <c r="L31" s="141">
        <f>+B31*Megrendelőlap!C33</f>
        <v>0</v>
      </c>
      <c r="M31" s="141">
        <f>+C31*Megrendelőlap!D33</f>
        <v>0</v>
      </c>
      <c r="N31" s="141">
        <f>+D31*Megrendelőlap!F33</f>
        <v>0</v>
      </c>
      <c r="O31" s="141">
        <f>+E31*Megrendelőlap!H33</f>
        <v>0</v>
      </c>
      <c r="P31" s="141">
        <f>+F31*Megrendelőlap!J33</f>
        <v>0</v>
      </c>
      <c r="Q31" s="141">
        <f>+G31*Megrendelőlap!L33</f>
        <v>0</v>
      </c>
      <c r="R31" s="141">
        <f>+H31*Megrendelőlap!N33</f>
        <v>0</v>
      </c>
      <c r="S31" s="141">
        <f>+I31*Megrendelőlap!P33</f>
        <v>0</v>
      </c>
    </row>
    <row r="32" spans="1:19" ht="12" customHeight="1">
      <c r="A32" s="335" t="s">
        <v>37</v>
      </c>
      <c r="B32" s="350">
        <v>9850</v>
      </c>
      <c r="C32" s="337">
        <v>2365</v>
      </c>
      <c r="D32" s="337">
        <v>2345</v>
      </c>
      <c r="E32" s="337">
        <v>2410</v>
      </c>
      <c r="F32" s="337">
        <v>2365</v>
      </c>
      <c r="G32" s="338">
        <v>2415</v>
      </c>
      <c r="H32" s="340"/>
      <c r="I32" s="333"/>
      <c r="J32" s="334" t="str">
        <f t="shared" si="0"/>
        <v>R</v>
      </c>
      <c r="L32" s="141">
        <f>+B32*Megrendelőlap!C36</f>
        <v>0</v>
      </c>
      <c r="M32" s="141">
        <f>+C32*Megrendelőlap!D36</f>
        <v>0</v>
      </c>
      <c r="N32" s="141">
        <f>+D32*Megrendelőlap!F36</f>
        <v>0</v>
      </c>
      <c r="O32" s="141">
        <f>+E32*Megrendelőlap!H36</f>
        <v>0</v>
      </c>
      <c r="P32" s="141">
        <f>+F32*Megrendelőlap!J36</f>
        <v>0</v>
      </c>
      <c r="Q32" s="141">
        <f>+G32*Megrendelőlap!L36</f>
        <v>0</v>
      </c>
      <c r="R32" s="141">
        <f>+H32*Megrendelőlap!N36</f>
        <v>0</v>
      </c>
      <c r="S32" s="141">
        <f>+I32*Megrendelőlap!P36</f>
        <v>0</v>
      </c>
    </row>
    <row r="33" spans="1:19" ht="12" customHeight="1">
      <c r="A33" s="335" t="s">
        <v>38</v>
      </c>
      <c r="B33" s="458"/>
      <c r="C33" s="337">
        <v>730</v>
      </c>
      <c r="D33" s="337">
        <v>735</v>
      </c>
      <c r="E33" s="337">
        <v>720</v>
      </c>
      <c r="F33" s="337">
        <v>745</v>
      </c>
      <c r="G33" s="338">
        <v>705</v>
      </c>
      <c r="H33" s="333"/>
      <c r="I33" s="333"/>
      <c r="J33" s="339" t="str">
        <f t="shared" si="0"/>
        <v>S</v>
      </c>
      <c r="L33" s="141"/>
      <c r="M33" s="141">
        <f>+C33*Megrendelőlap!D37</f>
        <v>0</v>
      </c>
      <c r="N33" s="141">
        <f>+D33*Megrendelőlap!F37</f>
        <v>0</v>
      </c>
      <c r="O33" s="141">
        <f>+E33*Megrendelőlap!H37</f>
        <v>0</v>
      </c>
      <c r="P33" s="141">
        <f>+F33*Megrendelőlap!J37</f>
        <v>0</v>
      </c>
      <c r="Q33" s="141">
        <f>+G33*Megrendelőlap!L37</f>
        <v>0</v>
      </c>
      <c r="R33" s="141">
        <f>+H33*Megrendelőlap!N37</f>
        <v>0</v>
      </c>
      <c r="S33" s="141">
        <f>+I33*Megrendelőlap!P37</f>
        <v>0</v>
      </c>
    </row>
    <row r="34" spans="1:19" ht="12" customHeight="1">
      <c r="A34" s="335" t="s">
        <v>331</v>
      </c>
      <c r="B34" s="459"/>
      <c r="C34" s="337">
        <v>625</v>
      </c>
      <c r="D34" s="337">
        <v>630</v>
      </c>
      <c r="E34" s="337">
        <v>625</v>
      </c>
      <c r="F34" s="337">
        <v>640</v>
      </c>
      <c r="G34" s="338">
        <v>645</v>
      </c>
      <c r="H34" s="333"/>
      <c r="I34" s="333"/>
      <c r="J34" s="334" t="str">
        <f t="shared" si="0"/>
        <v>T1</v>
      </c>
      <c r="L34" s="141"/>
      <c r="M34" s="141"/>
      <c r="N34" s="141"/>
      <c r="O34" s="141"/>
      <c r="P34" s="141"/>
      <c r="Q34" s="141"/>
      <c r="R34" s="141"/>
      <c r="S34" s="141"/>
    </row>
    <row r="35" spans="1:19" ht="12" customHeight="1">
      <c r="A35" s="351" t="s">
        <v>332</v>
      </c>
      <c r="B35" s="459"/>
      <c r="C35" s="337">
        <v>645</v>
      </c>
      <c r="D35" s="337">
        <v>620</v>
      </c>
      <c r="E35" s="337">
        <v>635</v>
      </c>
      <c r="F35" s="337">
        <v>630</v>
      </c>
      <c r="G35" s="338">
        <v>655</v>
      </c>
      <c r="H35" s="340"/>
      <c r="I35" s="333"/>
      <c r="J35" s="334" t="str">
        <f t="shared" si="0"/>
        <v>T2</v>
      </c>
      <c r="L35" s="141"/>
      <c r="M35" s="141">
        <f>+C35*Megrendelőlap!D39</f>
        <v>0</v>
      </c>
      <c r="N35" s="141">
        <f>+D35*Megrendelőlap!F39</f>
        <v>0</v>
      </c>
      <c r="O35" s="141">
        <f>+E35*Megrendelőlap!H39</f>
        <v>0</v>
      </c>
      <c r="P35" s="141">
        <f>+F35*Megrendelőlap!J39</f>
        <v>0</v>
      </c>
      <c r="Q35" s="141">
        <f>+G35*Megrendelőlap!L39</f>
        <v>0</v>
      </c>
      <c r="R35" s="141">
        <f>+H35*Megrendelőlap!N39</f>
        <v>0</v>
      </c>
      <c r="S35" s="141">
        <f>+I35*Megrendelőlap!P39</f>
        <v>0</v>
      </c>
    </row>
    <row r="36" spans="1:19" ht="12" customHeight="1">
      <c r="A36" s="351" t="s">
        <v>333</v>
      </c>
      <c r="B36" s="459"/>
      <c r="C36" s="337">
        <v>620</v>
      </c>
      <c r="D36" s="337">
        <v>640</v>
      </c>
      <c r="E36" s="337">
        <v>645</v>
      </c>
      <c r="F36" s="337">
        <v>635</v>
      </c>
      <c r="G36" s="338">
        <v>640</v>
      </c>
      <c r="H36" s="340"/>
      <c r="I36" s="333"/>
      <c r="J36" s="339" t="str">
        <f t="shared" si="0"/>
        <v>T3</v>
      </c>
      <c r="L36" s="141"/>
      <c r="M36" s="141">
        <f>+C36*Megrendelőlap!D40</f>
        <v>0</v>
      </c>
      <c r="N36" s="141">
        <f>+D36*Megrendelőlap!F40</f>
        <v>0</v>
      </c>
      <c r="O36" s="141">
        <f>+E36*Megrendelőlap!H40</f>
        <v>0</v>
      </c>
      <c r="P36" s="141">
        <f>+F36*Megrendelőlap!J40</f>
        <v>0</v>
      </c>
      <c r="Q36" s="141">
        <f>+G36*Megrendelőlap!L40</f>
        <v>0</v>
      </c>
      <c r="R36" s="141">
        <f>+H36*Megrendelőlap!N40</f>
        <v>0</v>
      </c>
      <c r="S36" s="141">
        <f>+I36*Megrendelőlap!P40</f>
        <v>0</v>
      </c>
    </row>
    <row r="37" spans="1:19" ht="12" customHeight="1">
      <c r="A37" s="351" t="s">
        <v>334</v>
      </c>
      <c r="B37" s="459"/>
      <c r="C37" s="337">
        <v>285</v>
      </c>
      <c r="D37" s="337">
        <v>280</v>
      </c>
      <c r="E37" s="337">
        <v>425</v>
      </c>
      <c r="F37" s="337">
        <v>265</v>
      </c>
      <c r="G37" s="338">
        <v>375</v>
      </c>
      <c r="H37" s="333"/>
      <c r="I37" s="333"/>
      <c r="J37" s="334" t="str">
        <f t="shared" si="0"/>
        <v>W1</v>
      </c>
      <c r="L37" s="141"/>
      <c r="M37" s="141">
        <f>+C37*Megrendelőlap!D41</f>
        <v>0</v>
      </c>
      <c r="N37" s="141">
        <f>+D37*Megrendelőlap!F41</f>
        <v>0</v>
      </c>
      <c r="O37" s="141">
        <f>+E37*Megrendelőlap!H41</f>
        <v>0</v>
      </c>
      <c r="P37" s="141">
        <f>+F37*Megrendelőlap!J41</f>
        <v>0</v>
      </c>
      <c r="Q37" s="141">
        <f>+G37*Megrendelőlap!L41</f>
        <v>0</v>
      </c>
      <c r="R37" s="141">
        <f>+H37*Megrendelőlap!N41</f>
        <v>0</v>
      </c>
      <c r="S37" s="141">
        <f>+I37*Megrendelőlap!P41</f>
        <v>0</v>
      </c>
    </row>
    <row r="38" spans="1:19" ht="12" customHeight="1">
      <c r="A38" s="351" t="s">
        <v>335</v>
      </c>
      <c r="B38" s="459"/>
      <c r="C38" s="337">
        <v>245</v>
      </c>
      <c r="D38" s="337">
        <v>245</v>
      </c>
      <c r="E38" s="337">
        <v>245</v>
      </c>
      <c r="F38" s="337">
        <v>245</v>
      </c>
      <c r="G38" s="337">
        <v>245</v>
      </c>
      <c r="H38" s="333"/>
      <c r="I38" s="333"/>
      <c r="J38" s="334" t="str">
        <f t="shared" si="0"/>
        <v>W2</v>
      </c>
      <c r="L38" s="141"/>
      <c r="M38" s="141">
        <f>+C38*Megrendelőlap!D42</f>
        <v>0</v>
      </c>
      <c r="N38" s="141">
        <f>+D38*Megrendelőlap!F42</f>
        <v>0</v>
      </c>
      <c r="O38" s="141">
        <f>+E38*Megrendelőlap!H42</f>
        <v>0</v>
      </c>
      <c r="P38" s="141">
        <f>+F38*Megrendelőlap!J42</f>
        <v>0</v>
      </c>
      <c r="Q38" s="141">
        <f>+G38*Megrendelőlap!L42</f>
        <v>0</v>
      </c>
      <c r="R38" s="141">
        <f>+H38*Megrendelőlap!N42</f>
        <v>0</v>
      </c>
      <c r="S38" s="141">
        <f>+I38*Megrendelőlap!P42</f>
        <v>0</v>
      </c>
    </row>
    <row r="39" spans="1:19" ht="12" customHeight="1">
      <c r="A39" s="352" t="s">
        <v>47</v>
      </c>
      <c r="B39" s="460"/>
      <c r="C39" s="337">
        <v>180</v>
      </c>
      <c r="D39" s="337">
        <v>180</v>
      </c>
      <c r="E39" s="337">
        <v>180</v>
      </c>
      <c r="F39" s="337">
        <v>180</v>
      </c>
      <c r="G39" s="337">
        <v>180</v>
      </c>
      <c r="H39" s="340"/>
      <c r="I39" s="333"/>
      <c r="J39" s="339" t="str">
        <f t="shared" si="0"/>
        <v>X</v>
      </c>
      <c r="L39" s="141"/>
      <c r="M39" s="141">
        <f>+C39*Megrendelőlap!D43</f>
        <v>0</v>
      </c>
      <c r="N39" s="141">
        <f>+D39*Megrendelőlap!F43</f>
        <v>0</v>
      </c>
      <c r="O39" s="141">
        <f>+E39*Megrendelőlap!H43</f>
        <v>0</v>
      </c>
      <c r="P39" s="141">
        <f>+F39*Megrendelőlap!J43</f>
        <v>0</v>
      </c>
      <c r="Q39" s="141">
        <f>+G39*Megrendelőlap!L43</f>
        <v>0</v>
      </c>
      <c r="R39" s="141">
        <f>+H39*Megrendelőlap!N43</f>
        <v>0</v>
      </c>
      <c r="S39" s="141">
        <f>+I39*Megrendelőlap!P43</f>
        <v>0</v>
      </c>
    </row>
    <row r="40" spans="1:19" ht="12" customHeight="1">
      <c r="A40" s="353" t="s">
        <v>247</v>
      </c>
      <c r="B40" s="354">
        <v>7600</v>
      </c>
      <c r="C40" s="355">
        <v>1755</v>
      </c>
      <c r="D40" s="337">
        <v>1805</v>
      </c>
      <c r="E40" s="337">
        <v>1660</v>
      </c>
      <c r="F40" s="337">
        <v>1655</v>
      </c>
      <c r="G40" s="338">
        <v>1725</v>
      </c>
      <c r="H40" s="340"/>
      <c r="I40" s="333"/>
      <c r="J40" s="334" t="str">
        <f t="shared" si="0"/>
        <v>SU1</v>
      </c>
      <c r="L40" s="141"/>
      <c r="M40" s="141">
        <f>+C40*Megrendelőlap!D44</f>
        <v>0</v>
      </c>
      <c r="N40" s="141">
        <f>+D40*Megrendelőlap!F44</f>
        <v>0</v>
      </c>
      <c r="O40" s="141">
        <f>+E40*Megrendelőlap!H44</f>
        <v>0</v>
      </c>
      <c r="P40" s="141">
        <f>+F40*Megrendelőlap!J44</f>
        <v>0</v>
      </c>
      <c r="Q40" s="141">
        <f>+G40*Megrendelőlap!L44</f>
        <v>0</v>
      </c>
      <c r="R40" s="141">
        <f>+H40*Megrendelőlap!N44</f>
        <v>0</v>
      </c>
      <c r="S40" s="141">
        <f>+I40*Megrendelőlap!P44</f>
        <v>0</v>
      </c>
    </row>
    <row r="41" spans="1:19" ht="12" customHeight="1" thickBot="1">
      <c r="A41" s="356" t="s">
        <v>247</v>
      </c>
      <c r="B41" s="357">
        <v>7600</v>
      </c>
      <c r="C41" s="358">
        <v>1755</v>
      </c>
      <c r="D41" s="346">
        <v>1805</v>
      </c>
      <c r="E41" s="346">
        <v>1660</v>
      </c>
      <c r="F41" s="346">
        <v>1655</v>
      </c>
      <c r="G41" s="347">
        <v>1725</v>
      </c>
      <c r="H41" s="359"/>
      <c r="I41" s="348"/>
      <c r="J41" s="334" t="str">
        <f t="shared" si="0"/>
        <v>SU1</v>
      </c>
      <c r="L41" s="141"/>
      <c r="M41" s="141">
        <f>+C41*Megrendelőlap!D45</f>
        <v>0</v>
      </c>
      <c r="N41" s="141">
        <f>+D41*Megrendelőlap!F45</f>
        <v>0</v>
      </c>
      <c r="O41" s="141">
        <f>+E41*Megrendelőlap!H45</f>
        <v>0</v>
      </c>
      <c r="P41" s="141">
        <f>+F41*Megrendelőlap!J45</f>
        <v>0</v>
      </c>
      <c r="Q41" s="141">
        <f>+G41*Megrendelőlap!L45</f>
        <v>0</v>
      </c>
      <c r="R41" s="141">
        <f>+H41*Megrendelőlap!N45</f>
        <v>0</v>
      </c>
      <c r="S41" s="141">
        <f>+I41*Megrendelőlap!P45</f>
        <v>0</v>
      </c>
    </row>
    <row r="42" spans="1:19" ht="12" customHeight="1">
      <c r="A42" s="360" t="s">
        <v>215</v>
      </c>
      <c r="B42" s="361"/>
      <c r="C42" s="331">
        <v>955</v>
      </c>
      <c r="D42" s="331">
        <v>805</v>
      </c>
      <c r="E42" s="331">
        <v>905</v>
      </c>
      <c r="F42" s="331">
        <v>805</v>
      </c>
      <c r="G42" s="332">
        <v>880</v>
      </c>
      <c r="H42" s="340"/>
      <c r="I42" s="333"/>
      <c r="J42" s="339" t="str">
        <f t="shared" si="0"/>
        <v>ZR1</v>
      </c>
      <c r="L42" s="141"/>
      <c r="M42" s="141">
        <f>+C42*Megrendelőlap!D46</f>
        <v>0</v>
      </c>
      <c r="N42" s="141">
        <f>+D42*Megrendelőlap!F46</f>
        <v>0</v>
      </c>
      <c r="O42" s="141">
        <f>+E42*Megrendelőlap!H46</f>
        <v>0</v>
      </c>
      <c r="P42" s="141">
        <f>+F42*Megrendelőlap!J46</f>
        <v>0</v>
      </c>
      <c r="Q42" s="141">
        <f>+G42*Megrendelőlap!L46</f>
        <v>0</v>
      </c>
      <c r="R42" s="141">
        <f>+H42*Megrendelőlap!N46</f>
        <v>0</v>
      </c>
      <c r="S42" s="141">
        <f>+I42*Megrendelőlap!P46</f>
        <v>0</v>
      </c>
    </row>
    <row r="43" spans="1:19" ht="12" customHeight="1">
      <c r="A43" s="352" t="s">
        <v>216</v>
      </c>
      <c r="B43" s="361"/>
      <c r="C43" s="337">
        <v>1710</v>
      </c>
      <c r="D43" s="337">
        <v>1760</v>
      </c>
      <c r="E43" s="337">
        <v>1750</v>
      </c>
      <c r="F43" s="337">
        <v>1780</v>
      </c>
      <c r="G43" s="338">
        <v>1650</v>
      </c>
      <c r="H43" s="333"/>
      <c r="I43" s="333"/>
      <c r="J43" s="334" t="str">
        <f t="shared" si="0"/>
        <v>ZR2</v>
      </c>
      <c r="L43" s="141"/>
      <c r="M43" s="141">
        <f>+C43*Megrendelőlap!D47</f>
        <v>0</v>
      </c>
      <c r="N43" s="141">
        <f>+D43*Megrendelőlap!F47</f>
        <v>0</v>
      </c>
      <c r="O43" s="141">
        <f>+E43*Megrendelőlap!H47</f>
        <v>0</v>
      </c>
      <c r="P43" s="141">
        <f>+F43*Megrendelőlap!J47</f>
        <v>0</v>
      </c>
      <c r="Q43" s="141">
        <f>+G43*Megrendelőlap!L47</f>
        <v>0</v>
      </c>
      <c r="R43" s="141">
        <f>+H43*Megrendelőlap!N47</f>
        <v>0</v>
      </c>
      <c r="S43" s="141">
        <f>+I43*Megrendelőlap!P47</f>
        <v>0</v>
      </c>
    </row>
    <row r="44" spans="1:19" ht="12" customHeight="1">
      <c r="A44" s="352" t="s">
        <v>217</v>
      </c>
      <c r="B44" s="361"/>
      <c r="C44" s="337">
        <v>1770</v>
      </c>
      <c r="D44" s="337">
        <v>1595</v>
      </c>
      <c r="E44" s="337">
        <v>1620</v>
      </c>
      <c r="F44" s="337">
        <v>1705</v>
      </c>
      <c r="G44" s="338">
        <v>1645</v>
      </c>
      <c r="H44" s="340"/>
      <c r="I44" s="333"/>
      <c r="J44" s="334" t="str">
        <f t="shared" si="0"/>
        <v>ZR3</v>
      </c>
      <c r="L44" s="141"/>
      <c r="M44" s="141">
        <f>+C44*Megrendelőlap!D48</f>
        <v>0</v>
      </c>
      <c r="N44" s="141">
        <f>+D44*Megrendelőlap!F48</f>
        <v>0</v>
      </c>
      <c r="O44" s="141">
        <f>+E44*Megrendelőlap!H48</f>
        <v>0</v>
      </c>
      <c r="P44" s="141">
        <f>+F44*Megrendelőlap!J48</f>
        <v>0</v>
      </c>
      <c r="Q44" s="141">
        <f>+G44*Megrendelőlap!L48</f>
        <v>0</v>
      </c>
      <c r="R44" s="141">
        <f>+H44*Megrendelőlap!N48</f>
        <v>0</v>
      </c>
      <c r="S44" s="141">
        <f>+I44*Megrendelőlap!P48</f>
        <v>0</v>
      </c>
    </row>
    <row r="45" spans="1:19" ht="12" customHeight="1">
      <c r="A45" s="352" t="s">
        <v>218</v>
      </c>
      <c r="B45" s="361"/>
      <c r="C45" s="337">
        <v>2145</v>
      </c>
      <c r="D45" s="337">
        <v>1820</v>
      </c>
      <c r="E45" s="337">
        <v>1750</v>
      </c>
      <c r="F45" s="337">
        <v>1640</v>
      </c>
      <c r="G45" s="338">
        <v>1605</v>
      </c>
      <c r="H45" s="333"/>
      <c r="I45" s="333"/>
      <c r="J45" s="339" t="str">
        <f t="shared" si="0"/>
        <v>ZR4</v>
      </c>
      <c r="L45" s="141"/>
      <c r="M45" s="141">
        <f>+C45*Megrendelőlap!D49</f>
        <v>0</v>
      </c>
      <c r="N45" s="141">
        <f>+D45*Megrendelőlap!F49</f>
        <v>0</v>
      </c>
      <c r="O45" s="141">
        <f>+E45*Megrendelőlap!H49</f>
        <v>0</v>
      </c>
      <c r="P45" s="141">
        <f>+F45*Megrendelőlap!J49</f>
        <v>0</v>
      </c>
      <c r="Q45" s="141">
        <f>+G45*Megrendelőlap!L49</f>
        <v>0</v>
      </c>
      <c r="R45" s="141">
        <f>+H45*Megrendelőlap!N49</f>
        <v>0</v>
      </c>
      <c r="S45" s="141">
        <f>+I45*Megrendelőlap!P49</f>
        <v>0</v>
      </c>
    </row>
    <row r="46" spans="1:19" ht="12" customHeight="1">
      <c r="A46" s="352" t="s">
        <v>219</v>
      </c>
      <c r="B46" s="361"/>
      <c r="C46" s="337">
        <v>1925</v>
      </c>
      <c r="D46" s="337">
        <v>1940</v>
      </c>
      <c r="E46" s="337">
        <v>1775</v>
      </c>
      <c r="F46" s="337">
        <v>1645</v>
      </c>
      <c r="G46" s="338">
        <v>1770</v>
      </c>
      <c r="H46" s="333"/>
      <c r="I46" s="333"/>
      <c r="J46" s="334" t="str">
        <f t="shared" si="0"/>
        <v>ZR5</v>
      </c>
      <c r="L46" s="141">
        <f>+B46*Megrendelőlap!C50</f>
        <v>0</v>
      </c>
      <c r="M46" s="141">
        <f>+C46*Megrendelőlap!D50</f>
        <v>0</v>
      </c>
      <c r="N46" s="141">
        <f>+D46*Megrendelőlap!F50</f>
        <v>0</v>
      </c>
      <c r="O46" s="141">
        <f>+E46*Megrendelőlap!H50</f>
        <v>0</v>
      </c>
      <c r="P46" s="141">
        <f>+F46*Megrendelőlap!J50</f>
        <v>0</v>
      </c>
      <c r="Q46" s="141">
        <f>+G46*Megrendelőlap!L50</f>
        <v>0</v>
      </c>
      <c r="R46" s="141">
        <f>+H46*Megrendelőlap!N50</f>
        <v>0</v>
      </c>
      <c r="S46" s="141">
        <f>+I46*Megrendelőlap!P50</f>
        <v>0</v>
      </c>
    </row>
    <row r="47" spans="1:19" ht="12" customHeight="1">
      <c r="A47" s="352" t="s">
        <v>220</v>
      </c>
      <c r="B47" s="361"/>
      <c r="C47" s="337">
        <v>1905</v>
      </c>
      <c r="D47" s="337">
        <v>1830</v>
      </c>
      <c r="E47" s="337">
        <v>1615</v>
      </c>
      <c r="F47" s="337">
        <v>1815</v>
      </c>
      <c r="G47" s="338">
        <v>1880</v>
      </c>
      <c r="H47" s="333"/>
      <c r="I47" s="333"/>
      <c r="J47" s="334" t="str">
        <f t="shared" si="0"/>
        <v>ZR6</v>
      </c>
      <c r="L47" s="141"/>
      <c r="M47" s="141">
        <f>+C47*Megrendelőlap!D51</f>
        <v>0</v>
      </c>
      <c r="N47" s="141">
        <f>+D47*Megrendelőlap!F51</f>
        <v>0</v>
      </c>
      <c r="O47" s="141">
        <f>+E47*Megrendelőlap!H51</f>
        <v>0</v>
      </c>
      <c r="P47" s="141">
        <f>+F47*Megrendelőlap!J51</f>
        <v>0</v>
      </c>
      <c r="Q47" s="141">
        <f>+G47*Megrendelőlap!L51</f>
        <v>0</v>
      </c>
      <c r="R47" s="141">
        <f>+H47*Megrendelőlap!N51</f>
        <v>0</v>
      </c>
      <c r="S47" s="141">
        <f>+I47*Megrendelőlap!P51</f>
        <v>0</v>
      </c>
    </row>
    <row r="48" spans="1:19" ht="12" customHeight="1">
      <c r="A48" s="352" t="s">
        <v>221</v>
      </c>
      <c r="B48" s="337">
        <v>10650</v>
      </c>
      <c r="C48" s="337">
        <v>2625</v>
      </c>
      <c r="D48" s="337">
        <v>2535</v>
      </c>
      <c r="E48" s="337">
        <v>2580</v>
      </c>
      <c r="F48" s="337">
        <v>2570</v>
      </c>
      <c r="G48" s="338">
        <v>2550</v>
      </c>
      <c r="H48" s="340"/>
      <c r="I48" s="333"/>
      <c r="J48" s="339" t="str">
        <f t="shared" si="0"/>
        <v>ZR7</v>
      </c>
      <c r="L48" s="141"/>
      <c r="M48" s="141">
        <f>+C48*Megrendelőlap!D53</f>
        <v>0</v>
      </c>
      <c r="N48" s="141">
        <f>+D48*Megrendelőlap!F53</f>
        <v>0</v>
      </c>
      <c r="O48" s="141">
        <f>+E48*Megrendelőlap!H53</f>
        <v>0</v>
      </c>
      <c r="P48" s="141">
        <f>+F48*Megrendelőlap!J53</f>
        <v>0</v>
      </c>
      <c r="Q48" s="141">
        <f>+G48*Megrendelőlap!L53</f>
        <v>0</v>
      </c>
      <c r="R48" s="141">
        <f>+H48*Megrendelőlap!N53</f>
        <v>0</v>
      </c>
      <c r="S48" s="141">
        <f>+I48*Megrendelőlap!P53</f>
        <v>0</v>
      </c>
    </row>
    <row r="49" spans="1:19" ht="12" customHeight="1" thickBot="1">
      <c r="A49" s="362" t="s">
        <v>222</v>
      </c>
      <c r="B49" s="363"/>
      <c r="C49" s="346">
        <v>850</v>
      </c>
      <c r="D49" s="346">
        <v>845</v>
      </c>
      <c r="E49" s="346">
        <v>835</v>
      </c>
      <c r="F49" s="346">
        <v>855</v>
      </c>
      <c r="G49" s="347">
        <v>835</v>
      </c>
      <c r="H49" s="359"/>
      <c r="I49" s="348"/>
      <c r="J49" s="334" t="str">
        <f t="shared" si="0"/>
        <v>ZR8</v>
      </c>
      <c r="L49" s="141"/>
      <c r="M49" s="141">
        <f>+C49*Megrendelőlap!D54</f>
        <v>0</v>
      </c>
      <c r="N49" s="141">
        <f>+D49*Megrendelőlap!F54</f>
        <v>0</v>
      </c>
      <c r="O49" s="141">
        <f>+E49*Megrendelőlap!H54</f>
        <v>0</v>
      </c>
      <c r="P49" s="141">
        <f>+F49*Megrendelőlap!J54</f>
        <v>0</v>
      </c>
      <c r="Q49" s="141">
        <f>+G49*Megrendelőlap!L54</f>
        <v>0</v>
      </c>
      <c r="R49" s="141">
        <f>+H49*Megrendelőlap!N54</f>
        <v>0</v>
      </c>
      <c r="S49" s="141">
        <f>+I49*Megrendelőlap!P54</f>
        <v>0</v>
      </c>
    </row>
    <row r="50" spans="1:19" ht="12" customHeight="1">
      <c r="A50" s="360" t="s">
        <v>420</v>
      </c>
      <c r="B50" s="361"/>
      <c r="C50" s="331">
        <v>1965</v>
      </c>
      <c r="D50" s="331">
        <v>2110</v>
      </c>
      <c r="E50" s="331">
        <v>2025</v>
      </c>
      <c r="F50" s="331">
        <v>2115</v>
      </c>
      <c r="G50" s="332">
        <v>2215</v>
      </c>
      <c r="H50" s="340"/>
      <c r="I50" s="333"/>
      <c r="J50" s="334" t="str">
        <f t="shared" si="0"/>
        <v>ZT</v>
      </c>
      <c r="L50" s="141"/>
      <c r="M50" s="141"/>
      <c r="N50" s="141"/>
      <c r="O50" s="141"/>
      <c r="P50" s="141"/>
      <c r="Q50" s="141"/>
      <c r="R50" s="141"/>
      <c r="S50" s="141"/>
    </row>
    <row r="51" spans="1:19" ht="12" customHeight="1">
      <c r="A51" s="352" t="s">
        <v>56</v>
      </c>
      <c r="B51" s="364"/>
      <c r="C51" s="337">
        <v>1765</v>
      </c>
      <c r="D51" s="337">
        <v>1780</v>
      </c>
      <c r="E51" s="337">
        <v>1770</v>
      </c>
      <c r="F51" s="337">
        <v>1850</v>
      </c>
      <c r="G51" s="338">
        <v>1775</v>
      </c>
      <c r="H51" s="340"/>
      <c r="I51" s="333"/>
      <c r="J51" s="339" t="str">
        <f t="shared" si="0"/>
        <v>Z1</v>
      </c>
      <c r="L51" s="141"/>
      <c r="M51" s="141">
        <f>+C51*Megrendelőlap!D55</f>
        <v>0</v>
      </c>
      <c r="N51" s="141">
        <f>+D51*Megrendelőlap!F55</f>
        <v>0</v>
      </c>
      <c r="O51" s="141">
        <f>+E51*Megrendelőlap!H55</f>
        <v>0</v>
      </c>
      <c r="P51" s="141">
        <f>+F51*Megrendelőlap!J55</f>
        <v>0</v>
      </c>
      <c r="Q51" s="141">
        <f>+G51*Megrendelőlap!L55</f>
        <v>0</v>
      </c>
      <c r="R51" s="141">
        <f>+H51*Megrendelőlap!N55</f>
        <v>0</v>
      </c>
      <c r="S51" s="141">
        <f>+I51*Megrendelőlap!P55</f>
        <v>0</v>
      </c>
    </row>
    <row r="52" spans="1:19" ht="12" customHeight="1">
      <c r="A52" s="352" t="s">
        <v>58</v>
      </c>
      <c r="B52" s="364"/>
      <c r="C52" s="337">
        <v>1345</v>
      </c>
      <c r="D52" s="337">
        <v>1415</v>
      </c>
      <c r="E52" s="337">
        <v>1430</v>
      </c>
      <c r="F52" s="337">
        <v>1335</v>
      </c>
      <c r="G52" s="338">
        <v>1385</v>
      </c>
      <c r="H52" s="333"/>
      <c r="I52" s="333"/>
      <c r="J52" s="334" t="str">
        <f t="shared" si="0"/>
        <v>Z2</v>
      </c>
      <c r="L52" s="141"/>
      <c r="M52" s="141">
        <f>+C52*Megrendelőlap!D56</f>
        <v>0</v>
      </c>
      <c r="N52" s="141">
        <f>+D52*Megrendelőlap!F56</f>
        <v>0</v>
      </c>
      <c r="O52" s="141">
        <f>+E52*Megrendelőlap!H56</f>
        <v>0</v>
      </c>
      <c r="P52" s="141">
        <f>+F52*Megrendelőlap!J56</f>
        <v>0</v>
      </c>
      <c r="Q52" s="141">
        <f>+G52*Megrendelőlap!L56</f>
        <v>0</v>
      </c>
      <c r="R52" s="141">
        <f>+H52*Megrendelőlap!N56</f>
        <v>0</v>
      </c>
      <c r="S52" s="141">
        <f>+I52*Megrendelőlap!P56</f>
        <v>0</v>
      </c>
    </row>
    <row r="53" spans="1:19" ht="12" customHeight="1">
      <c r="A53" s="352" t="s">
        <v>60</v>
      </c>
      <c r="B53" s="364"/>
      <c r="C53" s="337">
        <v>1805</v>
      </c>
      <c r="D53" s="337">
        <v>1765</v>
      </c>
      <c r="E53" s="337">
        <v>1675</v>
      </c>
      <c r="F53" s="337">
        <v>1705</v>
      </c>
      <c r="G53" s="338">
        <v>1825</v>
      </c>
      <c r="H53" s="340"/>
      <c r="I53" s="333"/>
      <c r="J53" s="334" t="str">
        <f t="shared" si="0"/>
        <v>Z3</v>
      </c>
      <c r="L53" s="141">
        <f>+B53*Megrendelőlap!C57</f>
        <v>0</v>
      </c>
      <c r="M53" s="141">
        <f>+C53*Megrendelőlap!D57</f>
        <v>0</v>
      </c>
      <c r="N53" s="141">
        <f>+D53*Megrendelőlap!F57</f>
        <v>0</v>
      </c>
      <c r="O53" s="141">
        <f>+E53*Megrendelőlap!H57</f>
        <v>0</v>
      </c>
      <c r="P53" s="141">
        <f>+F53*Megrendelőlap!J57</f>
        <v>0</v>
      </c>
      <c r="Q53" s="141">
        <f>+G53*Megrendelőlap!L57</f>
        <v>0</v>
      </c>
      <c r="R53" s="141">
        <f>+H53*Megrendelőlap!N57</f>
        <v>0</v>
      </c>
      <c r="S53" s="141">
        <f>+I53*Megrendelőlap!P57</f>
        <v>0</v>
      </c>
    </row>
    <row r="54" spans="1:19" ht="12" customHeight="1">
      <c r="A54" s="352" t="s">
        <v>62</v>
      </c>
      <c r="B54" s="364"/>
      <c r="C54" s="337">
        <v>1720</v>
      </c>
      <c r="D54" s="337">
        <v>1840</v>
      </c>
      <c r="E54" s="337">
        <v>1805</v>
      </c>
      <c r="F54" s="337">
        <v>1845</v>
      </c>
      <c r="G54" s="338">
        <v>1780</v>
      </c>
      <c r="H54" s="333"/>
      <c r="I54" s="333"/>
      <c r="J54" s="339" t="str">
        <f t="shared" si="0"/>
        <v>Z4</v>
      </c>
      <c r="L54" s="141"/>
      <c r="M54" s="141">
        <f>+C54*Megrendelőlap!D58</f>
        <v>0</v>
      </c>
      <c r="N54" s="141">
        <f>+D54*Megrendelőlap!F58</f>
        <v>0</v>
      </c>
      <c r="O54" s="141">
        <f>+E54*Megrendelőlap!H58</f>
        <v>0</v>
      </c>
      <c r="P54" s="141">
        <f>+F54*Megrendelőlap!J58</f>
        <v>0</v>
      </c>
      <c r="Q54" s="141">
        <f>+G54*Megrendelőlap!L58</f>
        <v>0</v>
      </c>
      <c r="R54" s="141">
        <f>+H54*Megrendelőlap!N58</f>
        <v>0</v>
      </c>
      <c r="S54" s="141">
        <f>+I54*Megrendelőlap!P58</f>
        <v>0</v>
      </c>
    </row>
    <row r="55" spans="1:19" ht="12" customHeight="1">
      <c r="A55" s="352" t="s">
        <v>64</v>
      </c>
      <c r="B55" s="350">
        <v>9350</v>
      </c>
      <c r="C55" s="337">
        <v>2025</v>
      </c>
      <c r="D55" s="337">
        <v>2215</v>
      </c>
      <c r="E55" s="337">
        <v>2245</v>
      </c>
      <c r="F55" s="337">
        <v>1910</v>
      </c>
      <c r="G55" s="338">
        <v>2155</v>
      </c>
      <c r="H55" s="340"/>
      <c r="I55" s="333"/>
      <c r="J55" s="334" t="str">
        <f t="shared" si="0"/>
        <v>Z5</v>
      </c>
      <c r="L55" s="141"/>
      <c r="M55" s="141">
        <f>+C55*Megrendelőlap!D59</f>
        <v>0</v>
      </c>
      <c r="N55" s="141">
        <f>+D55*Megrendelőlap!F59</f>
        <v>0</v>
      </c>
      <c r="O55" s="141">
        <f>+E55*Megrendelőlap!H59</f>
        <v>0</v>
      </c>
      <c r="P55" s="141">
        <f>+F55*Megrendelőlap!J59</f>
        <v>0</v>
      </c>
      <c r="Q55" s="141">
        <f>+G55*Megrendelőlap!L59</f>
        <v>0</v>
      </c>
      <c r="R55" s="141">
        <f>+H55*Megrendelőlap!N59</f>
        <v>0</v>
      </c>
      <c r="S55" s="141">
        <f>+I55*Megrendelőlap!P59</f>
        <v>0</v>
      </c>
    </row>
    <row r="56" spans="1:19" ht="12" customHeight="1">
      <c r="A56" s="352" t="s">
        <v>65</v>
      </c>
      <c r="B56" s="364"/>
      <c r="C56" s="337">
        <v>1810</v>
      </c>
      <c r="D56" s="337">
        <v>1765</v>
      </c>
      <c r="E56" s="337">
        <v>1620</v>
      </c>
      <c r="F56" s="337">
        <v>1595</v>
      </c>
      <c r="G56" s="338">
        <v>1740</v>
      </c>
      <c r="H56" s="340"/>
      <c r="I56" s="333"/>
      <c r="J56" s="334" t="str">
        <f t="shared" si="0"/>
        <v>Z6</v>
      </c>
      <c r="L56" s="141"/>
      <c r="M56" s="141">
        <f>+C56*Megrendelőlap!D60</f>
        <v>0</v>
      </c>
      <c r="N56" s="141">
        <f>+D56*Megrendelőlap!F60</f>
        <v>0</v>
      </c>
      <c r="O56" s="141">
        <f>+E56*Megrendelőlap!H60</f>
        <v>0</v>
      </c>
      <c r="P56" s="141">
        <f>+F56*Megrendelőlap!J60</f>
        <v>0</v>
      </c>
      <c r="Q56" s="141">
        <f>+G56*Megrendelőlap!L60</f>
        <v>0</v>
      </c>
      <c r="R56" s="141">
        <f>+H56*Megrendelőlap!N60</f>
        <v>0</v>
      </c>
      <c r="S56" s="141">
        <f>+I56*Megrendelőlap!P60</f>
        <v>0</v>
      </c>
    </row>
    <row r="57" spans="1:19" ht="12" customHeight="1">
      <c r="A57" s="352" t="s">
        <v>67</v>
      </c>
      <c r="B57" s="364"/>
      <c r="C57" s="337">
        <v>1625</v>
      </c>
      <c r="D57" s="337">
        <v>1575</v>
      </c>
      <c r="E57" s="337">
        <v>1640</v>
      </c>
      <c r="F57" s="337">
        <v>1610</v>
      </c>
      <c r="G57" s="338">
        <v>1585</v>
      </c>
      <c r="H57" s="333"/>
      <c r="I57" s="333"/>
      <c r="J57" s="339" t="str">
        <f t="shared" si="0"/>
        <v>Z7</v>
      </c>
      <c r="L57" s="141"/>
      <c r="M57" s="141">
        <f>+C57*Megrendelőlap!D61</f>
        <v>0</v>
      </c>
      <c r="N57" s="141">
        <f>+D57*Megrendelőlap!F61</f>
        <v>0</v>
      </c>
      <c r="O57" s="141">
        <f>+E57*Megrendelőlap!H61</f>
        <v>0</v>
      </c>
      <c r="P57" s="141">
        <f>+F57*Megrendelőlap!J61</f>
        <v>0</v>
      </c>
      <c r="Q57" s="141">
        <f>+G57*Megrendelőlap!L61</f>
        <v>0</v>
      </c>
      <c r="R57" s="141">
        <f>+H57*Megrendelőlap!N61</f>
        <v>0</v>
      </c>
      <c r="S57" s="141">
        <f>+I57*Megrendelőlap!P61</f>
        <v>0</v>
      </c>
    </row>
    <row r="58" spans="1:19" ht="12" customHeight="1">
      <c r="A58" s="351" t="s">
        <v>69</v>
      </c>
      <c r="B58" s="364"/>
      <c r="C58" s="337">
        <v>1795</v>
      </c>
      <c r="D58" s="337">
        <v>1760</v>
      </c>
      <c r="E58" s="337">
        <v>1770</v>
      </c>
      <c r="F58" s="337">
        <v>1795</v>
      </c>
      <c r="G58" s="338">
        <v>1770</v>
      </c>
      <c r="H58" s="333"/>
      <c r="I58" s="333"/>
      <c r="J58" s="334" t="str">
        <f t="shared" si="0"/>
        <v>Z8</v>
      </c>
      <c r="L58" s="141"/>
      <c r="M58" s="141">
        <f>+C58*Megrendelőlap!D62</f>
        <v>0</v>
      </c>
      <c r="N58" s="141">
        <f>+D58*Megrendelőlap!F62</f>
        <v>0</v>
      </c>
      <c r="O58" s="141">
        <f>+E58*Megrendelőlap!H62</f>
        <v>0</v>
      </c>
      <c r="P58" s="141">
        <f>+F58*Megrendelőlap!J62</f>
        <v>0</v>
      </c>
      <c r="Q58" s="141">
        <f>+G58*Megrendelőlap!L62</f>
        <v>0</v>
      </c>
      <c r="R58" s="141">
        <f>+H58*Megrendelőlap!N62</f>
        <v>0</v>
      </c>
      <c r="S58" s="141">
        <f>+I58*Megrendelőlap!P62</f>
        <v>0</v>
      </c>
    </row>
    <row r="59" spans="1:19" ht="12.75">
      <c r="A59" s="351" t="s">
        <v>71</v>
      </c>
      <c r="B59" s="364"/>
      <c r="C59" s="354">
        <v>765</v>
      </c>
      <c r="D59" s="354">
        <v>845</v>
      </c>
      <c r="E59" s="354">
        <v>745</v>
      </c>
      <c r="F59" s="354">
        <v>735</v>
      </c>
      <c r="G59" s="338">
        <v>715</v>
      </c>
      <c r="H59" s="340"/>
      <c r="I59" s="333"/>
      <c r="J59" s="334" t="str">
        <f t="shared" si="0"/>
        <v>Z9</v>
      </c>
      <c r="L59" s="141"/>
      <c r="M59" s="141">
        <f>+C59*Megrendelőlap!D65</f>
        <v>0</v>
      </c>
      <c r="N59" s="141">
        <f>+D59*Megrendelőlap!F65</f>
        <v>0</v>
      </c>
      <c r="O59" s="141">
        <f>+E59*Megrendelőlap!H65</f>
        <v>0</v>
      </c>
      <c r="P59" s="141">
        <f>+F59*Megrendelőlap!J65</f>
        <v>0</v>
      </c>
      <c r="Q59" s="141">
        <f>+G59*Megrendelőlap!L65</f>
        <v>0</v>
      </c>
      <c r="R59" s="141">
        <f>+H59*Megrendelőlap!N65</f>
        <v>0</v>
      </c>
      <c r="S59" s="141">
        <f>+I59*Megrendelőlap!P65</f>
        <v>0</v>
      </c>
    </row>
    <row r="60" spans="1:10" ht="15.75" customHeight="1">
      <c r="A60" s="352" t="s">
        <v>73</v>
      </c>
      <c r="B60" s="365">
        <f>SUM(C60:I60)</f>
        <v>21630</v>
      </c>
      <c r="C60" s="366">
        <v>3090</v>
      </c>
      <c r="D60" s="366">
        <v>3090</v>
      </c>
      <c r="E60" s="366">
        <v>3090</v>
      </c>
      <c r="F60" s="366">
        <v>3090</v>
      </c>
      <c r="G60" s="366">
        <v>3090</v>
      </c>
      <c r="H60" s="366">
        <v>3090</v>
      </c>
      <c r="I60" s="366">
        <v>3090</v>
      </c>
      <c r="J60" s="339" t="str">
        <f t="shared" si="0"/>
        <v>Z10</v>
      </c>
    </row>
    <row r="61" spans="1:12" ht="15.75" customHeight="1" thickBot="1">
      <c r="A61" s="367" t="s">
        <v>173</v>
      </c>
      <c r="B61" s="368"/>
      <c r="C61" s="368">
        <v>255</v>
      </c>
      <c r="D61" s="368">
        <v>255</v>
      </c>
      <c r="E61" s="368">
        <v>255</v>
      </c>
      <c r="F61" s="368">
        <v>255</v>
      </c>
      <c r="G61" s="368">
        <v>255</v>
      </c>
      <c r="H61" s="359"/>
      <c r="I61" s="348"/>
      <c r="J61" s="334" t="str">
        <f t="shared" si="0"/>
        <v>ZX</v>
      </c>
      <c r="L61" t="e">
        <f>SUM(L2:S59)</f>
        <v>#REF!</v>
      </c>
    </row>
    <row r="62" spans="1:11" ht="12.75">
      <c r="A62" s="369" t="s">
        <v>201</v>
      </c>
      <c r="B62" s="370"/>
      <c r="C62" s="370">
        <v>895</v>
      </c>
      <c r="D62" s="370">
        <v>795</v>
      </c>
      <c r="E62" s="370">
        <v>745</v>
      </c>
      <c r="F62" s="370">
        <v>845</v>
      </c>
      <c r="G62" s="332">
        <v>745</v>
      </c>
      <c r="H62" s="340"/>
      <c r="I62" s="333"/>
      <c r="J62" s="339" t="str">
        <f t="shared" si="0"/>
        <v>TVE1</v>
      </c>
      <c r="K62" s="204"/>
    </row>
    <row r="63" spans="1:11" ht="12.75">
      <c r="A63" s="371" t="s">
        <v>202</v>
      </c>
      <c r="B63" s="372"/>
      <c r="C63" s="372">
        <v>1895</v>
      </c>
      <c r="D63" s="372">
        <v>2095</v>
      </c>
      <c r="E63" s="372">
        <v>1545</v>
      </c>
      <c r="F63" s="372">
        <v>1595</v>
      </c>
      <c r="G63" s="338">
        <v>1645</v>
      </c>
      <c r="H63" s="373">
        <v>1695</v>
      </c>
      <c r="I63" s="333"/>
      <c r="J63" s="334" t="str">
        <f t="shared" si="0"/>
        <v>TV2</v>
      </c>
      <c r="K63" s="204"/>
    </row>
    <row r="64" spans="1:11" ht="12.75">
      <c r="A64" s="371" t="s">
        <v>203</v>
      </c>
      <c r="B64" s="372"/>
      <c r="C64" s="372">
        <v>1645</v>
      </c>
      <c r="D64" s="372">
        <v>1290</v>
      </c>
      <c r="E64" s="372">
        <v>1295</v>
      </c>
      <c r="F64" s="372">
        <v>1345</v>
      </c>
      <c r="G64" s="338">
        <v>1395</v>
      </c>
      <c r="H64" s="340"/>
      <c r="I64" s="333"/>
      <c r="J64" s="334" t="str">
        <f t="shared" si="0"/>
        <v>TV3</v>
      </c>
      <c r="K64" s="204"/>
    </row>
    <row r="65" spans="1:11" ht="12.75">
      <c r="A65" s="371" t="s">
        <v>204</v>
      </c>
      <c r="B65" s="372"/>
      <c r="C65" s="372">
        <v>1695</v>
      </c>
      <c r="D65" s="372">
        <v>1645</v>
      </c>
      <c r="E65" s="372">
        <v>1595</v>
      </c>
      <c r="F65" s="372">
        <v>1545</v>
      </c>
      <c r="G65" s="338">
        <v>1895</v>
      </c>
      <c r="H65" s="340"/>
      <c r="I65" s="333"/>
      <c r="J65" s="339" t="str">
        <f t="shared" si="0"/>
        <v>TV4</v>
      </c>
      <c r="K65" s="204"/>
    </row>
    <row r="66" spans="1:11" ht="12.75">
      <c r="A66" s="371" t="s">
        <v>205</v>
      </c>
      <c r="B66" s="372"/>
      <c r="C66" s="372">
        <v>1895</v>
      </c>
      <c r="D66" s="372">
        <v>1695</v>
      </c>
      <c r="E66" s="372">
        <v>1645</v>
      </c>
      <c r="F66" s="372">
        <v>1495</v>
      </c>
      <c r="G66" s="338">
        <v>1545</v>
      </c>
      <c r="H66" s="373">
        <v>1295</v>
      </c>
      <c r="I66" s="333"/>
      <c r="J66" s="334" t="str">
        <f t="shared" si="0"/>
        <v>TVE5</v>
      </c>
      <c r="K66" s="204"/>
    </row>
    <row r="67" spans="1:11" ht="12.75">
      <c r="A67" s="374" t="s">
        <v>206</v>
      </c>
      <c r="B67" s="366"/>
      <c r="C67" s="366">
        <v>1345</v>
      </c>
      <c r="D67" s="366">
        <v>1295</v>
      </c>
      <c r="E67" s="366">
        <v>1545</v>
      </c>
      <c r="F67" s="366">
        <v>2095</v>
      </c>
      <c r="G67" s="375">
        <v>1395</v>
      </c>
      <c r="H67" s="340"/>
      <c r="I67" s="333"/>
      <c r="J67" s="376" t="str">
        <f t="shared" si="0"/>
        <v>TVE6</v>
      </c>
      <c r="K67" s="204"/>
    </row>
    <row r="68" spans="1:11" ht="13.5" thickBot="1">
      <c r="A68" s="367" t="s">
        <v>464</v>
      </c>
      <c r="B68" s="368"/>
      <c r="C68" s="368">
        <v>1295</v>
      </c>
      <c r="D68" s="368">
        <v>1345</v>
      </c>
      <c r="E68" s="368">
        <v>1295</v>
      </c>
      <c r="F68" s="368">
        <v>1995</v>
      </c>
      <c r="G68" s="377">
        <v>1405</v>
      </c>
      <c r="H68" s="359"/>
      <c r="I68" s="348"/>
      <c r="J68" s="378" t="str">
        <f t="shared" si="0"/>
        <v>TV7</v>
      </c>
      <c r="K68" s="204"/>
    </row>
    <row r="69" spans="1:10" ht="12.75">
      <c r="A69" s="369" t="s">
        <v>223</v>
      </c>
      <c r="B69" s="379"/>
      <c r="C69" s="380">
        <v>199</v>
      </c>
      <c r="D69" s="380">
        <v>199</v>
      </c>
      <c r="E69" s="380">
        <v>199</v>
      </c>
      <c r="F69" s="380">
        <v>199</v>
      </c>
      <c r="G69" s="380">
        <v>199</v>
      </c>
      <c r="H69" s="340"/>
      <c r="I69" s="333"/>
      <c r="J69" s="334" t="str">
        <f aca="true" t="shared" si="1" ref="J69:J79">A69</f>
        <v>NF1</v>
      </c>
    </row>
    <row r="70" spans="1:10" ht="12.75">
      <c r="A70" s="371" t="s">
        <v>224</v>
      </c>
      <c r="B70" s="381"/>
      <c r="C70" s="382">
        <v>199</v>
      </c>
      <c r="D70" s="382">
        <v>199</v>
      </c>
      <c r="E70" s="382">
        <v>199</v>
      </c>
      <c r="F70" s="382">
        <v>199</v>
      </c>
      <c r="G70" s="382">
        <v>199</v>
      </c>
      <c r="H70" s="333"/>
      <c r="I70" s="333"/>
      <c r="J70" s="334" t="str">
        <f t="shared" si="1"/>
        <v>NF2</v>
      </c>
    </row>
    <row r="71" spans="1:10" ht="12.75">
      <c r="A71" s="371" t="s">
        <v>225</v>
      </c>
      <c r="B71" s="381"/>
      <c r="C71" s="382">
        <v>199</v>
      </c>
      <c r="D71" s="382">
        <v>199</v>
      </c>
      <c r="E71" s="382">
        <v>199</v>
      </c>
      <c r="F71" s="382">
        <v>199</v>
      </c>
      <c r="G71" s="382">
        <v>199</v>
      </c>
      <c r="H71" s="340"/>
      <c r="I71" s="333"/>
      <c r="J71" s="334" t="str">
        <f t="shared" si="1"/>
        <v>NF3</v>
      </c>
    </row>
    <row r="72" spans="1:10" ht="12.75">
      <c r="A72" s="371" t="s">
        <v>226</v>
      </c>
      <c r="B72" s="381"/>
      <c r="C72" s="382">
        <v>199</v>
      </c>
      <c r="D72" s="382">
        <v>199</v>
      </c>
      <c r="E72" s="382">
        <v>199</v>
      </c>
      <c r="F72" s="382">
        <v>199</v>
      </c>
      <c r="G72" s="382">
        <v>199</v>
      </c>
      <c r="H72" s="333"/>
      <c r="I72" s="333"/>
      <c r="J72" s="334" t="str">
        <f t="shared" si="1"/>
        <v>NF4</v>
      </c>
    </row>
    <row r="73" spans="1:10" ht="12.75">
      <c r="A73" s="371" t="s">
        <v>227</v>
      </c>
      <c r="B73" s="381"/>
      <c r="C73" s="382">
        <v>199</v>
      </c>
      <c r="D73" s="382">
        <v>199</v>
      </c>
      <c r="E73" s="382">
        <v>199</v>
      </c>
      <c r="F73" s="382">
        <v>199</v>
      </c>
      <c r="G73" s="382">
        <v>199</v>
      </c>
      <c r="H73" s="340"/>
      <c r="I73" s="333"/>
      <c r="J73" s="334" t="str">
        <f t="shared" si="1"/>
        <v>NF5</v>
      </c>
    </row>
    <row r="74" spans="1:10" ht="12.75">
      <c r="A74" s="371" t="s">
        <v>228</v>
      </c>
      <c r="B74" s="381"/>
      <c r="C74" s="382">
        <v>199</v>
      </c>
      <c r="D74" s="382">
        <v>199</v>
      </c>
      <c r="E74" s="382">
        <v>199</v>
      </c>
      <c r="F74" s="382">
        <v>199</v>
      </c>
      <c r="G74" s="382">
        <v>199</v>
      </c>
      <c r="H74" s="340"/>
      <c r="I74" s="333"/>
      <c r="J74" s="334" t="str">
        <f t="shared" si="1"/>
        <v>NF6</v>
      </c>
    </row>
    <row r="75" spans="1:10" ht="12.75">
      <c r="A75" s="371" t="s">
        <v>229</v>
      </c>
      <c r="B75" s="381"/>
      <c r="C75" s="382">
        <v>279</v>
      </c>
      <c r="D75" s="382">
        <v>279</v>
      </c>
      <c r="E75" s="382">
        <v>279</v>
      </c>
      <c r="F75" s="382">
        <v>279</v>
      </c>
      <c r="G75" s="382">
        <v>279</v>
      </c>
      <c r="H75" s="333"/>
      <c r="I75" s="333"/>
      <c r="J75" s="334" t="str">
        <f t="shared" si="1"/>
        <v>NF7</v>
      </c>
    </row>
    <row r="76" spans="1:10" ht="12.75">
      <c r="A76" s="371" t="s">
        <v>230</v>
      </c>
      <c r="B76" s="381"/>
      <c r="C76" s="382">
        <v>279</v>
      </c>
      <c r="D76" s="382">
        <v>279</v>
      </c>
      <c r="E76" s="382">
        <v>279</v>
      </c>
      <c r="F76" s="382">
        <v>279</v>
      </c>
      <c r="G76" s="382">
        <v>279</v>
      </c>
      <c r="H76" s="340"/>
      <c r="I76" s="333"/>
      <c r="J76" s="334" t="str">
        <f t="shared" si="1"/>
        <v>NF8</v>
      </c>
    </row>
    <row r="77" spans="1:10" ht="12.75">
      <c r="A77" s="371" t="s">
        <v>369</v>
      </c>
      <c r="B77" s="381"/>
      <c r="C77" s="382">
        <v>279</v>
      </c>
      <c r="D77" s="382">
        <v>279</v>
      </c>
      <c r="E77" s="382">
        <v>279</v>
      </c>
      <c r="F77" s="382">
        <v>279</v>
      </c>
      <c r="G77" s="382">
        <v>279</v>
      </c>
      <c r="H77" s="333"/>
      <c r="I77" s="333"/>
      <c r="J77" s="334" t="str">
        <f t="shared" si="1"/>
        <v>NF9</v>
      </c>
    </row>
    <row r="78" spans="1:10" ht="12.75">
      <c r="A78" s="371" t="s">
        <v>370</v>
      </c>
      <c r="B78" s="381"/>
      <c r="C78" s="382">
        <v>299</v>
      </c>
      <c r="D78" s="382">
        <v>299</v>
      </c>
      <c r="E78" s="382">
        <v>299</v>
      </c>
      <c r="F78" s="382">
        <v>299</v>
      </c>
      <c r="G78" s="382">
        <v>299</v>
      </c>
      <c r="H78" s="340"/>
      <c r="I78" s="333"/>
      <c r="J78" s="334" t="str">
        <f t="shared" si="1"/>
        <v>NF10</v>
      </c>
    </row>
    <row r="79" spans="1:10" ht="12.75">
      <c r="A79" s="371" t="s">
        <v>422</v>
      </c>
      <c r="B79" s="381"/>
      <c r="C79" s="382">
        <v>299</v>
      </c>
      <c r="D79" s="382">
        <v>299</v>
      </c>
      <c r="E79" s="382">
        <v>299</v>
      </c>
      <c r="F79" s="382">
        <v>299</v>
      </c>
      <c r="G79" s="382">
        <v>299</v>
      </c>
      <c r="H79" s="340"/>
      <c r="I79" s="333"/>
      <c r="J79" s="334" t="str">
        <f t="shared" si="1"/>
        <v>NF11</v>
      </c>
    </row>
    <row r="80" spans="1:10" ht="12.75">
      <c r="A80" s="371" t="s">
        <v>491</v>
      </c>
      <c r="B80" s="381"/>
      <c r="C80" s="382">
        <v>399</v>
      </c>
      <c r="D80" s="382">
        <v>399</v>
      </c>
      <c r="E80" s="382">
        <v>399</v>
      </c>
      <c r="F80" s="382">
        <v>399</v>
      </c>
      <c r="G80" s="382">
        <v>399</v>
      </c>
      <c r="H80" s="333"/>
      <c r="I80" s="333"/>
      <c r="J80" s="334" t="str">
        <f>A80</f>
        <v>NF12</v>
      </c>
    </row>
    <row r="81" spans="1:10" ht="12.75">
      <c r="A81" s="371" t="s">
        <v>499</v>
      </c>
      <c r="B81" s="381"/>
      <c r="C81" s="382">
        <v>399</v>
      </c>
      <c r="D81" s="382">
        <v>399</v>
      </c>
      <c r="E81" s="382">
        <v>399</v>
      </c>
      <c r="F81" s="382">
        <v>399</v>
      </c>
      <c r="G81" s="382">
        <v>399</v>
      </c>
      <c r="H81" s="340"/>
      <c r="I81" s="333"/>
      <c r="J81" s="334"/>
    </row>
  </sheetData>
  <sheetProtection selectLockedCells="1" selectUnlockedCells="1"/>
  <mergeCells count="2">
    <mergeCell ref="A1:B1"/>
    <mergeCell ref="B33:B39"/>
  </mergeCells>
  <printOptions horizontalCentered="1"/>
  <pageMargins left="0.1968503937007874" right="0.1968503937007874" top="0.07874015748031496" bottom="0.07874015748031496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baloghtamas</dc:creator>
  <cp:keywords/>
  <dc:description/>
  <cp:lastModifiedBy>user</cp:lastModifiedBy>
  <cp:lastPrinted>2022-10-04T08:34:26Z</cp:lastPrinted>
  <dcterms:created xsi:type="dcterms:W3CDTF">2015-02-12T08:37:16Z</dcterms:created>
  <dcterms:modified xsi:type="dcterms:W3CDTF">2023-05-26T09:28:16Z</dcterms:modified>
  <cp:category/>
  <cp:version/>
  <cp:contentType/>
  <cp:contentStatus/>
</cp:coreProperties>
</file>